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Work_MyDocument\製品群\A_LSI\LSI_販売関係\CQ出版_小冊子_241108\技術小冊子_原稿作成\"/>
    </mc:Choice>
  </mc:AlternateContent>
  <xr:revisionPtr revIDLastSave="0" documentId="13_ncr:1_{D3225CFE-1BFE-49F4-82CF-530E56F57034}" xr6:coauthVersionLast="47" xr6:coauthVersionMax="47" xr10:uidLastSave="{00000000-0000-0000-0000-000000000000}"/>
  <bookViews>
    <workbookView xWindow="11115" yWindow="0" windowWidth="17625" windowHeight="15585" tabRatio="769" firstSheet="8" activeTab="9" xr2:uid="{A00870C1-247B-4007-BFDA-70372D5A850B}"/>
  </bookViews>
  <sheets>
    <sheet name="レジスタ一覧" sheetId="6" r:id="rId1"/>
    <sheet name="レジスタ_動作モード設定（PRMD)" sheetId="5" r:id="rId2"/>
    <sheet name="レジスタ_環境設定１(RENV1)" sheetId="7" r:id="rId3"/>
    <sheet name="レジスタ_環境設定２(RENV2)" sheetId="12" r:id="rId4"/>
    <sheet name="レジスタ_環境設定３(RENV3)" sheetId="13" r:id="rId5"/>
    <sheet name="レジスタ_環境設定４(RENV4)" sheetId="14" r:id="rId6"/>
    <sheet name="レジスタ_イベント割込み要因設定(RIRQ)" sheetId="19" r:id="rId7"/>
    <sheet name="レジスタ_エラー割込み要因取得(REST)" sheetId="18" r:id="rId8"/>
    <sheet name="レジスタ_イベント割込み要因取得(RIST)" sheetId="20" r:id="rId9"/>
    <sheet name="レジスタ_拡張ステータス取得(RSTS)" sheetId="17" r:id="rId10"/>
    <sheet name="コマンド_動作コマンド" sheetId="2" r:id="rId11"/>
    <sheet name="コマンド_レジスタ制御" sheetId="4" r:id="rId12"/>
    <sheet name="ステータス_メインステータス(MSTS)" sheetId="8" r:id="rId13"/>
    <sheet name="ステータス_サブステータス(SSTS)" sheetId="16" r:id="rId14"/>
    <sheet name="加減速計算" sheetId="22" r:id="rId15"/>
    <sheet name="パラレルバス_アクセス" sheetId="24" r:id="rId16"/>
    <sheet name="シリアルバス_アクセス" sheetId="23" r:id="rId1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26" i="24" l="1"/>
  <c r="Q26" i="24" s="1"/>
  <c r="R26" i="24" s="1"/>
  <c r="S26" i="24" s="1"/>
  <c r="T26" i="24" s="1"/>
  <c r="U26" i="24" s="1"/>
  <c r="V26" i="24" s="1"/>
  <c r="W26" i="24" s="1"/>
  <c r="X26" i="24" s="1"/>
  <c r="Y26" i="24" s="1"/>
  <c r="Z26" i="24" s="1"/>
  <c r="AA26" i="24" s="1"/>
  <c r="AB26" i="24" s="1"/>
  <c r="AC26" i="24" s="1"/>
  <c r="AD26" i="24" s="1"/>
  <c r="C50" i="22"/>
  <c r="C62" i="22" s="1"/>
  <c r="C67" i="22" s="1"/>
  <c r="C44" i="22"/>
  <c r="C56" i="22" s="1"/>
  <c r="C24" i="22"/>
  <c r="C30" i="22" s="1"/>
  <c r="C76" i="22" l="1"/>
  <c r="C79" i="22"/>
  <c r="C25" i="22"/>
  <c r="E24" i="22"/>
  <c r="C11" i="22"/>
  <c r="C12" i="22" s="1"/>
  <c r="E11" i="22" l="1"/>
  <c r="C23" i="5"/>
  <c r="B23" i="5"/>
  <c r="C22" i="5"/>
  <c r="B22" i="5"/>
  <c r="C19" i="5"/>
  <c r="B19" i="5"/>
  <c r="C17" i="5"/>
  <c r="B17" i="5"/>
  <c r="C15" i="5"/>
  <c r="B15" i="5"/>
  <c r="C14" i="5"/>
  <c r="B14" i="5"/>
  <c r="C21" i="5"/>
  <c r="B21" i="5"/>
  <c r="C20" i="5"/>
  <c r="B20" i="5"/>
  <c r="C18" i="5"/>
  <c r="B18" i="5"/>
  <c r="C16" i="5"/>
  <c r="B16" i="5"/>
  <c r="C13" i="5"/>
  <c r="B13" i="5"/>
  <c r="C12" i="5"/>
  <c r="B12" i="5"/>
</calcChain>
</file>

<file path=xl/sharedStrings.xml><?xml version="1.0" encoding="utf-8"?>
<sst xmlns="http://schemas.openxmlformats.org/spreadsheetml/2006/main" count="2230" uniqueCount="1383">
  <si>
    <t>Bit</t>
    <phoneticPr fontId="3"/>
  </si>
  <si>
    <t>記号</t>
    <rPh sb="0" eb="2">
      <t>キゴウ</t>
    </rPh>
    <phoneticPr fontId="3"/>
  </si>
  <si>
    <t>内容</t>
    <rPh sb="0" eb="2">
      <t>ナイヨウ</t>
    </rPh>
    <phoneticPr fontId="3"/>
  </si>
  <si>
    <t>項目</t>
    <rPh sb="0" eb="2">
      <t>コウモク</t>
    </rPh>
    <phoneticPr fontId="3"/>
  </si>
  <si>
    <t>COM</t>
    <phoneticPr fontId="3"/>
  </si>
  <si>
    <t>記号</t>
    <phoneticPr fontId="3"/>
  </si>
  <si>
    <t>内容</t>
    <phoneticPr fontId="3"/>
  </si>
  <si>
    <t>スタート</t>
  </si>
  <si>
    <t>50h</t>
    <phoneticPr fontId="3"/>
  </si>
  <si>
    <t>STAFL</t>
    <phoneticPr fontId="3"/>
  </si>
  <si>
    <t>FＬ定速スタートの速度パターンで動作スタート</t>
    <phoneticPr fontId="3"/>
  </si>
  <si>
    <t>51h</t>
    <phoneticPr fontId="3"/>
  </si>
  <si>
    <t>STAFH</t>
    <phoneticPr fontId="3"/>
  </si>
  <si>
    <t>FH定速スタートの速度パターンで動作スタート</t>
    <phoneticPr fontId="3"/>
  </si>
  <si>
    <t>52h</t>
    <phoneticPr fontId="3"/>
  </si>
  <si>
    <t>STAD</t>
    <phoneticPr fontId="3"/>
  </si>
  <si>
    <t>高速スタート1の速度パターンで動作スタート</t>
    <phoneticPr fontId="3"/>
  </si>
  <si>
    <t>53h</t>
    <phoneticPr fontId="3"/>
  </si>
  <si>
    <t>STAUD</t>
    <phoneticPr fontId="3"/>
  </si>
  <si>
    <t>高速スタート2の速度パターンで動作スタート</t>
    <phoneticPr fontId="3"/>
  </si>
  <si>
    <t>残量スタート</t>
    <rPh sb="0" eb="2">
      <t>ザンリョウ</t>
    </rPh>
    <phoneticPr fontId="3"/>
  </si>
  <si>
    <t>54h</t>
    <phoneticPr fontId="3"/>
  </si>
  <si>
    <t>CNTFL</t>
    <phoneticPr fontId="3"/>
  </si>
  <si>
    <t>FL定速スタートの速度パターンで残量スタート</t>
    <phoneticPr fontId="3"/>
  </si>
  <si>
    <t>55h</t>
    <phoneticPr fontId="3"/>
  </si>
  <si>
    <t>CNTFH</t>
    <phoneticPr fontId="3"/>
  </si>
  <si>
    <t>FH定速スタートの速度パターンで残量スタート</t>
    <phoneticPr fontId="3"/>
  </si>
  <si>
    <t>56h</t>
    <phoneticPr fontId="3"/>
  </si>
  <si>
    <t>CNTD</t>
    <phoneticPr fontId="3"/>
  </si>
  <si>
    <t>高速スタート1の速度パターンで残量スタート</t>
    <phoneticPr fontId="3"/>
  </si>
  <si>
    <t>57h</t>
    <phoneticPr fontId="3"/>
  </si>
  <si>
    <t>CNTUD</t>
    <phoneticPr fontId="3"/>
  </si>
  <si>
    <t>高速スタート2の速度パターンで残量スタート</t>
    <phoneticPr fontId="3"/>
  </si>
  <si>
    <t>同時スタート</t>
  </si>
  <si>
    <t>06h</t>
    <phoneticPr fontId="3"/>
  </si>
  <si>
    <t>CMSTA</t>
    <phoneticPr fontId="3"/>
  </si>
  <si>
    <t>CSTA端子から負論理のワンショットパルスを出力</t>
    <phoneticPr fontId="3"/>
  </si>
  <si>
    <t>2Ah</t>
    <phoneticPr fontId="3"/>
  </si>
  <si>
    <t>SPSTA</t>
    <phoneticPr fontId="3"/>
  </si>
  <si>
    <t>CSTA端子から同時スタート信号を出力せず、自軸のみスタート</t>
    <phoneticPr fontId="3"/>
  </si>
  <si>
    <t>速度変更</t>
    <phoneticPr fontId="3"/>
  </si>
  <si>
    <t>40h</t>
    <phoneticPr fontId="3"/>
  </si>
  <si>
    <t>FCHGL</t>
    <phoneticPr fontId="3"/>
  </si>
  <si>
    <t>瞬時にFL速度へ変更(FL定速スタートと同じ動作状態へ遷移)</t>
    <phoneticPr fontId="3"/>
  </si>
  <si>
    <t>41h</t>
    <phoneticPr fontId="3"/>
  </si>
  <si>
    <t>FCHGH</t>
    <phoneticPr fontId="3"/>
  </si>
  <si>
    <t>瞬時にFH速度へ変更(FH定速スタートと同じ動作状態へ遷移)</t>
    <phoneticPr fontId="3"/>
  </si>
  <si>
    <t>42h</t>
    <phoneticPr fontId="3"/>
  </si>
  <si>
    <t>FSCHL</t>
    <phoneticPr fontId="3"/>
  </si>
  <si>
    <t>減速してFL速度へ変更(高速スタートと同じ動作状態へ遷移)</t>
    <phoneticPr fontId="3"/>
  </si>
  <si>
    <t>43h</t>
    <phoneticPr fontId="3"/>
  </si>
  <si>
    <t>FSCHH</t>
    <phoneticPr fontId="3"/>
  </si>
  <si>
    <t>加速してFH速度へ変更(高速スタートと同じ動作状態へ遷移)</t>
    <phoneticPr fontId="3"/>
  </si>
  <si>
    <t>停止</t>
    <phoneticPr fontId="3"/>
  </si>
  <si>
    <t>49h</t>
    <phoneticPr fontId="3"/>
  </si>
  <si>
    <t>STOP</t>
    <phoneticPr fontId="3"/>
  </si>
  <si>
    <t>即停止</t>
    <phoneticPr fontId="3"/>
  </si>
  <si>
    <t>4Ah</t>
    <phoneticPr fontId="3"/>
  </si>
  <si>
    <t>SDSTP</t>
    <phoneticPr fontId="3"/>
  </si>
  <si>
    <t>減速停止、FL定速動作中は即停止</t>
    <phoneticPr fontId="3"/>
  </si>
  <si>
    <t>同時停止</t>
  </si>
  <si>
    <t>07h</t>
    <phoneticPr fontId="3"/>
  </si>
  <si>
    <t>CMSTP</t>
    <phoneticPr fontId="3"/>
  </si>
  <si>
    <t>CSTP端子から負論理のワンショットパルスを出力</t>
    <phoneticPr fontId="3"/>
  </si>
  <si>
    <t>非常停止</t>
  </si>
  <si>
    <t>05h</t>
    <phoneticPr fontId="3"/>
  </si>
  <si>
    <t>CMEMG</t>
    <phoneticPr fontId="3"/>
  </si>
  <si>
    <t>すべての軸を非常停止</t>
    <phoneticPr fontId="3"/>
  </si>
  <si>
    <t>04h</t>
    <phoneticPr fontId="3"/>
  </si>
  <si>
    <t>SRST</t>
    <phoneticPr fontId="3"/>
  </si>
  <si>
    <t>LSIをソフトウェアリセット</t>
    <phoneticPr fontId="3"/>
  </si>
  <si>
    <t>カウンタークリア</t>
    <phoneticPr fontId="3"/>
  </si>
  <si>
    <t>20h</t>
    <phoneticPr fontId="3"/>
  </si>
  <si>
    <t>CUN1R</t>
    <phoneticPr fontId="3"/>
  </si>
  <si>
    <t>カウンター1(RCUN1)クリア</t>
    <phoneticPr fontId="3"/>
  </si>
  <si>
    <t>21h</t>
    <phoneticPr fontId="3"/>
  </si>
  <si>
    <t>CUN2R</t>
    <phoneticPr fontId="3"/>
  </si>
  <si>
    <t>カウンター2(RCUN2)クリア</t>
    <phoneticPr fontId="3"/>
  </si>
  <si>
    <t>ERC出力</t>
    <phoneticPr fontId="3"/>
  </si>
  <si>
    <t>24h</t>
    <phoneticPr fontId="3"/>
  </si>
  <si>
    <t>ERCOUT</t>
    <phoneticPr fontId="3"/>
  </si>
  <si>
    <t>ERCn端子から偏差カウンタークリア信号を出力</t>
    <phoneticPr fontId="3"/>
  </si>
  <si>
    <t>25h</t>
    <phoneticPr fontId="3"/>
  </si>
  <si>
    <t>ERCRST</t>
    <phoneticPr fontId="3"/>
  </si>
  <si>
    <t>ERCn端子からの出力をリセット</t>
    <phoneticPr fontId="3"/>
  </si>
  <si>
    <t>プリレジスタ制御</t>
  </si>
  <si>
    <t>26h</t>
    <phoneticPr fontId="3"/>
  </si>
  <si>
    <t>PRECAN</t>
    <phoneticPr fontId="3"/>
  </si>
  <si>
    <t>プリレジスタの確定状態をキャンセル</t>
    <phoneticPr fontId="3"/>
  </si>
  <si>
    <t>目標位置オーバー
ライド2スタート</t>
    <phoneticPr fontId="3"/>
  </si>
  <si>
    <t>28h</t>
    <phoneticPr fontId="3"/>
  </si>
  <si>
    <t>STAON</t>
    <phoneticPr fontId="3"/>
  </si>
  <si>
    <t>目標位置オーバーライド2の位置決め制御をスタート</t>
    <phoneticPr fontId="3"/>
  </si>
  <si>
    <t>ラッチ制御</t>
    <phoneticPr fontId="3"/>
  </si>
  <si>
    <t>29h</t>
    <phoneticPr fontId="3"/>
  </si>
  <si>
    <t>LTCH</t>
    <phoneticPr fontId="3"/>
  </si>
  <si>
    <t>RCUN1レジスタ値をRLTC1レジスタにラッチ
RCUN2レジスタ値をRLTC2レジスタにラッチ</t>
    <phoneticPr fontId="3"/>
  </si>
  <si>
    <t>3Ch</t>
    <phoneticPr fontId="3"/>
  </si>
  <si>
    <t>LTC3E</t>
    <phoneticPr fontId="3"/>
  </si>
  <si>
    <t>RLTC3レジスタラッチ用トリガー信号の監視開始</t>
    <phoneticPr fontId="3"/>
  </si>
  <si>
    <t>3Dh</t>
    <phoneticPr fontId="3"/>
  </si>
  <si>
    <t>LTC4E</t>
    <phoneticPr fontId="3"/>
  </si>
  <si>
    <t>RLTC4レジスタラッチ用トリガー信号の監視開始</t>
  </si>
  <si>
    <t>3Eh</t>
    <phoneticPr fontId="3"/>
  </si>
  <si>
    <t>LTC3D</t>
    <phoneticPr fontId="3"/>
  </si>
  <si>
    <t>RLTC3レジスタラッチ用トリガー信号の監視終了</t>
    <phoneticPr fontId="3"/>
  </si>
  <si>
    <t>3Fh</t>
    <phoneticPr fontId="3"/>
  </si>
  <si>
    <t>LTC4D</t>
    <phoneticPr fontId="3"/>
  </si>
  <si>
    <t>RLTC4レジスタラッチ用トリガー信号の監視終了</t>
  </si>
  <si>
    <t>出力リセット</t>
    <phoneticPr fontId="3"/>
  </si>
  <si>
    <t>10h</t>
    <phoneticPr fontId="3"/>
  </si>
  <si>
    <t>P0RST</t>
    <phoneticPr fontId="3"/>
  </si>
  <si>
    <t>汎用出力端子に設定したP0端子をLレベルにリセット</t>
    <phoneticPr fontId="3"/>
  </si>
  <si>
    <t>11h</t>
    <phoneticPr fontId="3"/>
  </si>
  <si>
    <t>P1RST</t>
    <phoneticPr fontId="3"/>
  </si>
  <si>
    <t>汎用出力端子に設定したP1端子をLレベルにリセット</t>
  </si>
  <si>
    <t>12h</t>
    <phoneticPr fontId="3"/>
  </si>
  <si>
    <t>P2RST</t>
    <phoneticPr fontId="3"/>
  </si>
  <si>
    <t>汎用出力端子に設定したP2端子をLレベルにリセット</t>
  </si>
  <si>
    <t>13h</t>
    <phoneticPr fontId="3"/>
  </si>
  <si>
    <t>P3RST</t>
    <phoneticPr fontId="3"/>
  </si>
  <si>
    <t>汎用出力端子に設定したP3端子をLレベルにリセット</t>
  </si>
  <si>
    <t>14h</t>
    <phoneticPr fontId="3"/>
  </si>
  <si>
    <t>P4RST</t>
    <phoneticPr fontId="3"/>
  </si>
  <si>
    <t>汎用出力端子に設定したP4端子をLレベルにリセット</t>
  </si>
  <si>
    <t>15h</t>
    <phoneticPr fontId="3"/>
  </si>
  <si>
    <t>P5RST</t>
  </si>
  <si>
    <t>汎用出力端子に設定したP5端子をLレベルにリセット</t>
  </si>
  <si>
    <t>16h</t>
    <phoneticPr fontId="3"/>
  </si>
  <si>
    <t>P6RST</t>
  </si>
  <si>
    <t>汎用出力端子に設定したP6端子をLレベルにリセット</t>
  </si>
  <si>
    <t>17h</t>
    <phoneticPr fontId="3"/>
  </si>
  <si>
    <t>P7RST</t>
  </si>
  <si>
    <t>汎用出力端子に設定したP7端子をLレベルにリセット</t>
  </si>
  <si>
    <t>出力セット</t>
  </si>
  <si>
    <t>18h</t>
    <phoneticPr fontId="3"/>
  </si>
  <si>
    <t>P0SET</t>
    <phoneticPr fontId="3"/>
  </si>
  <si>
    <t>汎用出力端子に設定したP0端子をHレベルにセット</t>
    <phoneticPr fontId="3"/>
  </si>
  <si>
    <t>19h</t>
    <phoneticPr fontId="3"/>
  </si>
  <si>
    <t>P1SET</t>
  </si>
  <si>
    <t>汎用出力端子に設定したP1端子をHレベルにセット</t>
  </si>
  <si>
    <t>1Ah</t>
    <phoneticPr fontId="3"/>
  </si>
  <si>
    <t>P2SET</t>
  </si>
  <si>
    <t>汎用出力端子に設定したP2端子をHレベルにセット</t>
  </si>
  <si>
    <t>1Bh</t>
    <phoneticPr fontId="3"/>
  </si>
  <si>
    <t>P3SET</t>
  </si>
  <si>
    <t>汎用出力端子に設定したP3端子をHレベルにセット</t>
  </si>
  <si>
    <t>1Ch</t>
    <phoneticPr fontId="3"/>
  </si>
  <si>
    <t>P4SET</t>
  </si>
  <si>
    <t>汎用出力端子に設定したP4端子をHレベルにセット</t>
  </si>
  <si>
    <t>1Dh</t>
    <phoneticPr fontId="3"/>
  </si>
  <si>
    <t>P5SET</t>
  </si>
  <si>
    <t>汎用出力端子に設定したP5端子をHレベルにセット</t>
  </si>
  <si>
    <t>1Eh</t>
    <phoneticPr fontId="3"/>
  </si>
  <si>
    <t>P6SET</t>
  </si>
  <si>
    <t>汎用出力端子に設定したP6端子をHレベルにセット</t>
  </si>
  <si>
    <t>メインステータス
SENI, SEORクリア</t>
    <phoneticPr fontId="3"/>
  </si>
  <si>
    <t>2Dh</t>
    <phoneticPr fontId="3"/>
  </si>
  <si>
    <t>SENIR</t>
    <phoneticPr fontId="3"/>
  </si>
  <si>
    <t>停止割り込みビット(MSTS.SENI)クリア</t>
    <phoneticPr fontId="3"/>
  </si>
  <si>
    <t>2Eh</t>
    <phoneticPr fontId="3"/>
  </si>
  <si>
    <t>SEORR</t>
    <phoneticPr fontId="3"/>
  </si>
  <si>
    <t>目標位置以外で停止状態ビット(MSTS.SEOR)クリア</t>
    <phoneticPr fontId="3"/>
  </si>
  <si>
    <t>IDコード確認</t>
  </si>
  <si>
    <t>03h</t>
    <phoneticPr fontId="3"/>
  </si>
  <si>
    <t>IDMON</t>
    <phoneticPr fontId="3"/>
  </si>
  <si>
    <t>RMGレジスタの上位16bitにIDコードセット</t>
    <phoneticPr fontId="3"/>
  </si>
  <si>
    <t>NOP(無効)</t>
  </si>
  <si>
    <t>00h</t>
    <phoneticPr fontId="3"/>
  </si>
  <si>
    <t>NOP</t>
    <phoneticPr fontId="3"/>
  </si>
  <si>
    <t>動作に影響なし</t>
    <phoneticPr fontId="3"/>
  </si>
  <si>
    <t>汎用出力ビット制御コマンド</t>
    <phoneticPr fontId="1"/>
  </si>
  <si>
    <t>制御コマンド</t>
    <rPh sb="0" eb="2">
      <t>セイギョ</t>
    </rPh>
    <phoneticPr fontId="1"/>
  </si>
  <si>
    <t>名称</t>
  </si>
  <si>
    <t>内容</t>
  </si>
  <si>
    <t>レジスタ</t>
    <phoneticPr fontId="3"/>
  </si>
  <si>
    <t>プリレジスタ</t>
    <phoneticPr fontId="3"/>
  </si>
  <si>
    <t>読み出しコマンド</t>
    <phoneticPr fontId="3"/>
  </si>
  <si>
    <t>書き込みコマンド</t>
    <phoneticPr fontId="3"/>
  </si>
  <si>
    <t>記号</t>
  </si>
  <si>
    <t>RMV</t>
  </si>
  <si>
    <t>RRMV</t>
  </si>
  <si>
    <t>WRMV</t>
  </si>
  <si>
    <t>PRMV</t>
  </si>
  <si>
    <t>RPRMV</t>
  </si>
  <si>
    <t>WPRMV</t>
  </si>
  <si>
    <t>RFL</t>
  </si>
  <si>
    <t>RRFL</t>
  </si>
  <si>
    <t>WRFL</t>
  </si>
  <si>
    <t>PRFL</t>
  </si>
  <si>
    <t>RPRFL</t>
  </si>
  <si>
    <t>WPRFL</t>
  </si>
  <si>
    <t>RFH</t>
  </si>
  <si>
    <t>RRFH</t>
  </si>
  <si>
    <t>WRFH</t>
  </si>
  <si>
    <t>PRFH</t>
  </si>
  <si>
    <t>RPRFH</t>
  </si>
  <si>
    <t>WPRFH</t>
  </si>
  <si>
    <t>RUR</t>
  </si>
  <si>
    <t>RRUR</t>
  </si>
  <si>
    <t>WRUR</t>
  </si>
  <si>
    <t>PRUR</t>
  </si>
  <si>
    <t>RPRUR</t>
  </si>
  <si>
    <t>WPRUR</t>
  </si>
  <si>
    <t>RDR</t>
  </si>
  <si>
    <t>RRDR</t>
  </si>
  <si>
    <t>WRDR</t>
  </si>
  <si>
    <t>PRDR</t>
  </si>
  <si>
    <t>RPRDR</t>
  </si>
  <si>
    <t>WPRDR</t>
  </si>
  <si>
    <t>RMG</t>
  </si>
  <si>
    <t>RRMG</t>
  </si>
  <si>
    <t>WRMG</t>
  </si>
  <si>
    <t>PRMG</t>
  </si>
  <si>
    <t>RPRMG</t>
  </si>
  <si>
    <t>WPRMG</t>
  </si>
  <si>
    <t>RDP</t>
  </si>
  <si>
    <t>RRDP</t>
  </si>
  <si>
    <t>WRDP</t>
  </si>
  <si>
    <t>PRDP</t>
  </si>
  <si>
    <t>RPRDP</t>
  </si>
  <si>
    <t>WPRDP</t>
  </si>
  <si>
    <t>RMD</t>
  </si>
  <si>
    <t>RRMD</t>
  </si>
  <si>
    <t>WRMD</t>
  </si>
  <si>
    <t>PRMD</t>
  </si>
  <si>
    <t>RPRMD</t>
  </si>
  <si>
    <t>WPRMD</t>
  </si>
  <si>
    <t>RIP</t>
  </si>
  <si>
    <t>RRIP</t>
  </si>
  <si>
    <t>WRIP</t>
  </si>
  <si>
    <t>PRIP</t>
  </si>
  <si>
    <t>RPRIP</t>
  </si>
  <si>
    <t>WPRIP</t>
  </si>
  <si>
    <t>RUS</t>
  </si>
  <si>
    <t>RRUS</t>
  </si>
  <si>
    <t>WRUS</t>
  </si>
  <si>
    <t>PRUS</t>
  </si>
  <si>
    <t>RPRUS</t>
  </si>
  <si>
    <t>WPRUS</t>
  </si>
  <si>
    <t>RDS</t>
  </si>
  <si>
    <t>RRDS</t>
  </si>
  <si>
    <t>WRDS</t>
  </si>
  <si>
    <t>PRDS</t>
  </si>
  <si>
    <t>RPRDS</t>
  </si>
  <si>
    <t>WPRDS</t>
  </si>
  <si>
    <t>環境設定1</t>
  </si>
  <si>
    <t>RENV1</t>
  </si>
  <si>
    <t>RRENV1</t>
  </si>
  <si>
    <t>WRENV1</t>
  </si>
  <si>
    <t>環境設定2</t>
  </si>
  <si>
    <t>RENV2</t>
  </si>
  <si>
    <t>RRENV2</t>
  </si>
  <si>
    <t>WRENV2</t>
  </si>
  <si>
    <t>環境設定3</t>
  </si>
  <si>
    <t>RENV3</t>
  </si>
  <si>
    <t>RRENV3</t>
  </si>
  <si>
    <t>WRENV3</t>
  </si>
  <si>
    <t>環境設定4</t>
  </si>
  <si>
    <t>RENV4</t>
  </si>
  <si>
    <t>RRENV4</t>
  </si>
  <si>
    <t>WRENV4</t>
  </si>
  <si>
    <t>RCUN1</t>
  </si>
  <si>
    <t>RRCUN1</t>
  </si>
  <si>
    <t>WRCUN1</t>
  </si>
  <si>
    <t>RCUN2</t>
  </si>
  <si>
    <t>RRCUN2</t>
  </si>
  <si>
    <t>WRCUN2</t>
  </si>
  <si>
    <t>RCMP1</t>
  </si>
  <si>
    <t>RRCMP1</t>
  </si>
  <si>
    <t>WRCMP1</t>
  </si>
  <si>
    <t>RCMP2</t>
  </si>
  <si>
    <t>RRCMP2</t>
  </si>
  <si>
    <t>WRCMP2</t>
  </si>
  <si>
    <t>RCMP3</t>
  </si>
  <si>
    <t>RRCMP3</t>
  </si>
  <si>
    <t>WRCMP3</t>
  </si>
  <si>
    <t>RRIRQ</t>
  </si>
  <si>
    <t>WRIRQ</t>
  </si>
  <si>
    <t>RLTC1</t>
  </si>
  <si>
    <t>RRLTC1</t>
  </si>
  <si>
    <t>RLTC2</t>
  </si>
  <si>
    <t>RRLTC2</t>
  </si>
  <si>
    <t>RLTC3</t>
  </si>
  <si>
    <t>RRLTC3</t>
  </si>
  <si>
    <t>拡張ステータス</t>
  </si>
  <si>
    <t>RSTS</t>
  </si>
  <si>
    <t>RRSTS</t>
  </si>
  <si>
    <t>RREST</t>
  </si>
  <si>
    <t>WREST</t>
  </si>
  <si>
    <t>RRIST</t>
  </si>
  <si>
    <t>WRIST</t>
  </si>
  <si>
    <t>RPLS</t>
  </si>
  <si>
    <t>RRPLS</t>
  </si>
  <si>
    <t>RSPD</t>
  </si>
  <si>
    <t>RRSPD</t>
  </si>
  <si>
    <t>RSDC</t>
  </si>
  <si>
    <t>RRSDC</t>
  </si>
  <si>
    <t>No.</t>
    <phoneticPr fontId="1"/>
  </si>
  <si>
    <t>長さ</t>
    <rPh sb="0" eb="1">
      <t>ナガ</t>
    </rPh>
    <phoneticPr fontId="1"/>
  </si>
  <si>
    <t>D0h</t>
    <phoneticPr fontId="1"/>
  </si>
  <si>
    <t>COMB0</t>
    <phoneticPr fontId="1"/>
  </si>
  <si>
    <t>90h</t>
    <phoneticPr fontId="1"/>
  </si>
  <si>
    <t>D1h</t>
    <phoneticPr fontId="1"/>
  </si>
  <si>
    <t>91h</t>
  </si>
  <si>
    <t>C0h</t>
    <phoneticPr fontId="1"/>
  </si>
  <si>
    <t>C1h</t>
  </si>
  <si>
    <t>80h</t>
    <phoneticPr fontId="1"/>
  </si>
  <si>
    <t>81h</t>
    <phoneticPr fontId="1"/>
  </si>
  <si>
    <t>82h</t>
  </si>
  <si>
    <t>83h</t>
  </si>
  <si>
    <t>84h</t>
  </si>
  <si>
    <t>85h</t>
  </si>
  <si>
    <t>86h</t>
  </si>
  <si>
    <t>87h</t>
  </si>
  <si>
    <t>88h</t>
  </si>
  <si>
    <t>89h</t>
  </si>
  <si>
    <t>8Ah</t>
    <phoneticPr fontId="1"/>
  </si>
  <si>
    <t>C2h</t>
  </si>
  <si>
    <t>C3h</t>
  </si>
  <si>
    <t>C4h</t>
  </si>
  <si>
    <t>C5h</t>
  </si>
  <si>
    <t>C6h</t>
  </si>
  <si>
    <t>C7h</t>
  </si>
  <si>
    <t>C8h</t>
  </si>
  <si>
    <t>C9h</t>
  </si>
  <si>
    <t>CAh</t>
    <phoneticPr fontId="1"/>
  </si>
  <si>
    <t>92h</t>
  </si>
  <si>
    <t>93h</t>
  </si>
  <si>
    <t>94h</t>
  </si>
  <si>
    <t>95h</t>
  </si>
  <si>
    <t>96h</t>
  </si>
  <si>
    <t>97h</t>
  </si>
  <si>
    <t>98h</t>
  </si>
  <si>
    <t>99h</t>
  </si>
  <si>
    <t>9Ah</t>
    <phoneticPr fontId="1"/>
  </si>
  <si>
    <t>D2h</t>
  </si>
  <si>
    <t>D3h</t>
  </si>
  <si>
    <t>D4h</t>
  </si>
  <si>
    <t>D5h</t>
  </si>
  <si>
    <t>D6h</t>
  </si>
  <si>
    <t>D7h</t>
  </si>
  <si>
    <t>D8h</t>
  </si>
  <si>
    <t>D9h</t>
  </si>
  <si>
    <t>DAh</t>
    <phoneticPr fontId="1"/>
  </si>
  <si>
    <t>9Ch</t>
    <phoneticPr fontId="1"/>
  </si>
  <si>
    <t>DCh</t>
    <phoneticPr fontId="1"/>
  </si>
  <si>
    <t>9Dh</t>
    <phoneticPr fontId="1"/>
  </si>
  <si>
    <t>9Eh</t>
    <phoneticPr fontId="1"/>
  </si>
  <si>
    <t>9Fh</t>
    <phoneticPr fontId="1"/>
  </si>
  <si>
    <t>DDh</t>
    <phoneticPr fontId="1"/>
  </si>
  <si>
    <t>DEh</t>
    <phoneticPr fontId="1"/>
  </si>
  <si>
    <t>DFh</t>
    <phoneticPr fontId="1"/>
  </si>
  <si>
    <t>E4h</t>
  </si>
  <si>
    <t>A4h</t>
  </si>
  <si>
    <t>E3h</t>
    <phoneticPr fontId="1"/>
  </si>
  <si>
    <t>A3h</t>
    <phoneticPr fontId="1"/>
  </si>
  <si>
    <t>RCMP4</t>
  </si>
  <si>
    <t>E8h</t>
  </si>
  <si>
    <t>RRCMP4</t>
  </si>
  <si>
    <t>A8h</t>
  </si>
  <si>
    <t>WRCMP4</t>
  </si>
  <si>
    <t>E7h</t>
    <phoneticPr fontId="1"/>
  </si>
  <si>
    <t>A7h</t>
    <phoneticPr fontId="1"/>
  </si>
  <si>
    <t>E9h</t>
  </si>
  <si>
    <t>A9h</t>
  </si>
  <si>
    <t>AAh</t>
    <phoneticPr fontId="1"/>
  </si>
  <si>
    <t>EAh</t>
    <phoneticPr fontId="1"/>
  </si>
  <si>
    <t>ECh</t>
    <phoneticPr fontId="1"/>
  </si>
  <si>
    <t>ACh</t>
    <phoneticPr fontId="1"/>
  </si>
  <si>
    <t>EDh</t>
    <phoneticPr fontId="1"/>
  </si>
  <si>
    <t>EEh</t>
    <phoneticPr fontId="1"/>
  </si>
  <si>
    <t>EFh</t>
    <phoneticPr fontId="1"/>
  </si>
  <si>
    <t>カウンター1</t>
    <phoneticPr fontId="1"/>
  </si>
  <si>
    <t>カウンター2</t>
  </si>
  <si>
    <t>ラッチデータ1</t>
    <phoneticPr fontId="1"/>
  </si>
  <si>
    <t>ラッチデータ2</t>
  </si>
  <si>
    <t>ラッチデータ3</t>
  </si>
  <si>
    <t>ラッチデータ4</t>
  </si>
  <si>
    <t>RLTC4</t>
  </si>
  <si>
    <t>RRLTC4</t>
  </si>
  <si>
    <t>F0h</t>
    <phoneticPr fontId="1"/>
  </si>
  <si>
    <t>比較データ1</t>
    <phoneticPr fontId="1"/>
  </si>
  <si>
    <t>比較データ2</t>
  </si>
  <si>
    <t>比較データ3</t>
  </si>
  <si>
    <t>比較データ4</t>
  </si>
  <si>
    <t>F1h</t>
    <phoneticPr fontId="1"/>
  </si>
  <si>
    <t>F2h</t>
    <phoneticPr fontId="1"/>
  </si>
  <si>
    <t>F3h</t>
    <phoneticPr fontId="1"/>
  </si>
  <si>
    <t>F4h</t>
    <phoneticPr fontId="1"/>
  </si>
  <si>
    <t>F5h</t>
    <phoneticPr fontId="1"/>
  </si>
  <si>
    <t>F6h</t>
    <phoneticPr fontId="1"/>
  </si>
  <si>
    <t>B2h</t>
    <phoneticPr fontId="1"/>
  </si>
  <si>
    <t>B3h</t>
    <phoneticPr fontId="1"/>
  </si>
  <si>
    <t>スローダウンポイント設定</t>
    <rPh sb="10" eb="12">
      <t>セッテイ</t>
    </rPh>
    <phoneticPr fontId="3"/>
  </si>
  <si>
    <t>スローダウンポイント取得</t>
    <rPh sb="10" eb="12">
      <t>シュトク</t>
    </rPh>
    <phoneticPr fontId="1"/>
  </si>
  <si>
    <t>移動量(目標位置)設定</t>
    <rPh sb="9" eb="11">
      <t>セッテイ</t>
    </rPh>
    <phoneticPr fontId="3"/>
  </si>
  <si>
    <t>FL速度設定</t>
    <rPh sb="4" eb="6">
      <t>セッテイ</t>
    </rPh>
    <phoneticPr fontId="3"/>
  </si>
  <si>
    <t>FH速度設定</t>
    <rPh sb="4" eb="6">
      <t>セッテイ</t>
    </rPh>
    <phoneticPr fontId="3"/>
  </si>
  <si>
    <t>加速レート設定</t>
    <rPh sb="5" eb="7">
      <t>セッテイ</t>
    </rPh>
    <phoneticPr fontId="3"/>
  </si>
  <si>
    <t>減速レート設定</t>
    <rPh sb="5" eb="7">
      <t>セッテイ</t>
    </rPh>
    <phoneticPr fontId="3"/>
  </si>
  <si>
    <t>速度倍率設定、IDコード取得</t>
    <rPh sb="4" eb="6">
      <t>セッテイ</t>
    </rPh>
    <rPh sb="12" eb="14">
      <t>シュトク</t>
    </rPh>
    <phoneticPr fontId="3"/>
  </si>
  <si>
    <t>動作モード設定</t>
    <rPh sb="5" eb="7">
      <t>セッテイ</t>
    </rPh>
    <phoneticPr fontId="1"/>
  </si>
  <si>
    <t>直線補間の主軸移動量設定</t>
    <rPh sb="0" eb="2">
      <t>チョクセン</t>
    </rPh>
    <rPh sb="2" eb="4">
      <t>ホカン</t>
    </rPh>
    <rPh sb="5" eb="7">
      <t>シュジク</t>
    </rPh>
    <rPh sb="7" eb="9">
      <t>イドウ</t>
    </rPh>
    <rPh sb="9" eb="10">
      <t>リョウ</t>
    </rPh>
    <rPh sb="10" eb="12">
      <t>セッテイ</t>
    </rPh>
    <phoneticPr fontId="1"/>
  </si>
  <si>
    <t>加速S字区間設定</t>
    <rPh sb="6" eb="8">
      <t>セッテイ</t>
    </rPh>
    <phoneticPr fontId="3"/>
  </si>
  <si>
    <t>減速S字区間設定</t>
    <rPh sb="6" eb="8">
      <t>セッテイ</t>
    </rPh>
    <phoneticPr fontId="3"/>
  </si>
  <si>
    <t>エラー割り込み要因取得</t>
    <rPh sb="7" eb="9">
      <t>ヨウイン</t>
    </rPh>
    <rPh sb="9" eb="11">
      <t>シュトク</t>
    </rPh>
    <phoneticPr fontId="1"/>
  </si>
  <si>
    <t>位置決めカウンタ取得</t>
    <rPh sb="8" eb="10">
      <t>シュトク</t>
    </rPh>
    <phoneticPr fontId="1"/>
  </si>
  <si>
    <t>現在速度、EZカウント取得</t>
    <rPh sb="11" eb="13">
      <t>シュトク</t>
    </rPh>
    <phoneticPr fontId="1"/>
  </si>
  <si>
    <t>Bit6-0</t>
    <phoneticPr fontId="3"/>
  </si>
  <si>
    <t>hex</t>
    <phoneticPr fontId="3"/>
  </si>
  <si>
    <t>コマンド制御による(+)方向連続動作</t>
    <phoneticPr fontId="3"/>
  </si>
  <si>
    <t>コマンド制御による(-)方向連続動作</t>
    <phoneticPr fontId="3"/>
  </si>
  <si>
    <t>MSDE</t>
  </si>
  <si>
    <t>MINP</t>
  </si>
  <si>
    <t>(+)方向原点復帰動作</t>
    <phoneticPr fontId="3"/>
  </si>
  <si>
    <t>MSMD</t>
  </si>
  <si>
    <t>(-)方向原点復帰動作</t>
    <phoneticPr fontId="3"/>
  </si>
  <si>
    <t>位置決め動作(相対位置指定)</t>
    <phoneticPr fontId="3"/>
  </si>
  <si>
    <t>タイマー動作</t>
    <phoneticPr fontId="3"/>
  </si>
  <si>
    <t>00h</t>
    <phoneticPr fontId="1"/>
  </si>
  <si>
    <t>08h</t>
    <phoneticPr fontId="1"/>
  </si>
  <si>
    <t>01h</t>
    <phoneticPr fontId="1"/>
  </si>
  <si>
    <t>10h</t>
    <phoneticPr fontId="1"/>
  </si>
  <si>
    <t>18h</t>
    <phoneticPr fontId="1"/>
  </si>
  <si>
    <t>パルサー制御による連続動作</t>
    <rPh sb="4" eb="6">
      <t>セイギョ</t>
    </rPh>
    <phoneticPr fontId="3"/>
  </si>
  <si>
    <t>02h</t>
    <phoneticPr fontId="1"/>
  </si>
  <si>
    <t>スイッチ制御による連続動作</t>
    <rPh sb="4" eb="6">
      <t>セイギョ</t>
    </rPh>
    <rPh sb="9" eb="11">
      <t>レンゾク</t>
    </rPh>
    <rPh sb="11" eb="13">
      <t>ドウサ</t>
    </rPh>
    <phoneticPr fontId="1"/>
  </si>
  <si>
    <t>41h</t>
    <phoneticPr fontId="1"/>
  </si>
  <si>
    <t>47h</t>
    <phoneticPr fontId="1"/>
  </si>
  <si>
    <t>51h</t>
    <phoneticPr fontId="1"/>
  </si>
  <si>
    <t>パルサー制御による位置決め動作(相対位置指定)</t>
    <rPh sb="4" eb="6">
      <t>セイギョ</t>
    </rPh>
    <phoneticPr fontId="3"/>
  </si>
  <si>
    <t>56h</t>
    <phoneticPr fontId="1"/>
  </si>
  <si>
    <t>スイッチ制御による位置決め動作(相対位置指定)</t>
    <rPh sb="4" eb="6">
      <t>セイギョ</t>
    </rPh>
    <phoneticPr fontId="3"/>
  </si>
  <si>
    <t>62h</t>
    <phoneticPr fontId="1"/>
  </si>
  <si>
    <t>63h</t>
    <phoneticPr fontId="1"/>
  </si>
  <si>
    <t>直線補間制御による連続移動</t>
    <rPh sb="0" eb="2">
      <t>チョクセン</t>
    </rPh>
    <rPh sb="2" eb="4">
      <t>ホカン</t>
    </rPh>
    <rPh sb="4" eb="6">
      <t>セイギョ</t>
    </rPh>
    <rPh sb="9" eb="11">
      <t>レンゾク</t>
    </rPh>
    <rPh sb="11" eb="13">
      <t>イドウ</t>
    </rPh>
    <phoneticPr fontId="1"/>
  </si>
  <si>
    <t>直線補間制御による相対移動</t>
    <rPh sb="0" eb="2">
      <t>チョクセン</t>
    </rPh>
    <rPh sb="2" eb="4">
      <t>ホカン</t>
    </rPh>
    <rPh sb="4" eb="6">
      <t>セイギョ</t>
    </rPh>
    <rPh sb="9" eb="11">
      <t>ソウタイ</t>
    </rPh>
    <rPh sb="11" eb="13">
      <t>イドウ</t>
    </rPh>
    <phoneticPr fontId="3"/>
  </si>
  <si>
    <t>MOD：動作モード　Bit6-0</t>
    <rPh sb="4" eb="6">
      <t>ドウサ</t>
    </rPh>
    <phoneticPr fontId="3"/>
  </si>
  <si>
    <t>（予約）</t>
    <rPh sb="1" eb="3">
      <t>ヨヤク</t>
    </rPh>
    <phoneticPr fontId="1"/>
  </si>
  <si>
    <t>常に”0”を設定</t>
    <rPh sb="0" eb="1">
      <t>ツネ</t>
    </rPh>
    <rPh sb="6" eb="8">
      <t>セッテイ</t>
    </rPh>
    <phoneticPr fontId="1"/>
  </si>
  <si>
    <t>MCCE</t>
    <phoneticPr fontId="1"/>
  </si>
  <si>
    <t>METM</t>
    <phoneticPr fontId="1"/>
  </si>
  <si>
    <t>MSDP</t>
    <phoneticPr fontId="1"/>
  </si>
  <si>
    <t>MPCS</t>
    <phoneticPr fontId="3"/>
  </si>
  <si>
    <t>PCSn端子の入力機能を選択します</t>
    <phoneticPr fontId="3"/>
  </si>
  <si>
    <t>目標位置オーバーライド2でのカウントスタート方法</t>
    <rPh sb="0" eb="2">
      <t>モクヒョウ</t>
    </rPh>
    <rPh sb="2" eb="4">
      <t>イチ</t>
    </rPh>
    <rPh sb="22" eb="24">
      <t>ホウホウ</t>
    </rPh>
    <phoneticPr fontId="1"/>
  </si>
  <si>
    <t>MSN</t>
    <phoneticPr fontId="1"/>
  </si>
  <si>
    <t>MSY</t>
    <phoneticPr fontId="1"/>
  </si>
  <si>
    <t>スタートコマンド書き込み後のスタートタイミングを選択します。</t>
    <phoneticPr fontId="1"/>
  </si>
  <si>
    <t>MAX0</t>
    <phoneticPr fontId="1"/>
  </si>
  <si>
    <t>MAX1</t>
    <phoneticPr fontId="1"/>
  </si>
  <si>
    <t>MAX2</t>
  </si>
  <si>
    <t>MAX3</t>
  </si>
  <si>
    <t>MSPE</t>
    <phoneticPr fontId="1"/>
  </si>
  <si>
    <t>MSPO</t>
    <phoneticPr fontId="1"/>
  </si>
  <si>
    <t>MADJ</t>
    <phoneticPr fontId="1"/>
  </si>
  <si>
    <t>MCDE</t>
    <phoneticPr fontId="1"/>
  </si>
  <si>
    <t>MCDO</t>
    <phoneticPr fontId="1"/>
  </si>
  <si>
    <t>カテゴリ</t>
    <phoneticPr fontId="3"/>
  </si>
  <si>
    <t>Bit長</t>
    <rPh sb="3" eb="4">
      <t>チョウ</t>
    </rPh>
    <phoneticPr fontId="3"/>
  </si>
  <si>
    <t>数値範囲</t>
    <rPh sb="0" eb="2">
      <t>スウチ</t>
    </rPh>
    <rPh sb="2" eb="4">
      <t>ハンイ</t>
    </rPh>
    <phoneticPr fontId="3"/>
  </si>
  <si>
    <t>R/W</t>
  </si>
  <si>
    <t>速度制御</t>
    <rPh sb="0" eb="2">
      <t>ソクド</t>
    </rPh>
    <rPh sb="2" eb="4">
      <t>セイギョ</t>
    </rPh>
    <phoneticPr fontId="3"/>
  </si>
  <si>
    <t>～</t>
  </si>
  <si>
    <t>(3FFFh)</t>
    <phoneticPr fontId="3"/>
  </si>
  <si>
    <t>動作モード設定</t>
    <phoneticPr fontId="3"/>
  </si>
  <si>
    <t>FH速度設定</t>
    <phoneticPr fontId="3"/>
  </si>
  <si>
    <t>加速レート設定</t>
    <phoneticPr fontId="3"/>
  </si>
  <si>
    <t>(FFFFh)</t>
  </si>
  <si>
    <t>減速レート設定</t>
    <phoneticPr fontId="3"/>
  </si>
  <si>
    <t>速度倍率設定（Bit10-0）</t>
    <phoneticPr fontId="3"/>
  </si>
  <si>
    <t>(FFFh)</t>
    <phoneticPr fontId="3"/>
  </si>
  <si>
    <t>IDコード取得（Bit31-16)</t>
    <phoneticPr fontId="3"/>
  </si>
  <si>
    <t>R</t>
    <phoneticPr fontId="3"/>
  </si>
  <si>
    <t>RGPM</t>
    <phoneticPr fontId="3"/>
  </si>
  <si>
    <t>共用入出力ポート管理</t>
    <phoneticPr fontId="3"/>
  </si>
  <si>
    <t>スローダウンポイント設定</t>
    <phoneticPr fontId="3"/>
  </si>
  <si>
    <t>(80000h)</t>
  </si>
  <si>
    <t>(7FFFFFh)</t>
  </si>
  <si>
    <t>RGPD</t>
    <phoneticPr fontId="3"/>
  </si>
  <si>
    <t>共用入出力ポート情報</t>
    <phoneticPr fontId="3"/>
  </si>
  <si>
    <t>(FFFFFFh)</t>
  </si>
  <si>
    <t>カウント</t>
    <phoneticPr fontId="3"/>
  </si>
  <si>
    <t>カウンター1(主に指令位置)</t>
    <phoneticPr fontId="3"/>
  </si>
  <si>
    <t>(1FFFh)</t>
    <phoneticPr fontId="3"/>
  </si>
  <si>
    <t>カウンター2(主に機械位置)</t>
    <phoneticPr fontId="3"/>
  </si>
  <si>
    <t>減速S字区間設定</t>
  </si>
  <si>
    <t>比較データ１</t>
    <phoneticPr fontId="3"/>
  </si>
  <si>
    <t>現在速度取得</t>
    <phoneticPr fontId="3"/>
  </si>
  <si>
    <t>R</t>
  </si>
  <si>
    <t>比較データ２</t>
  </si>
  <si>
    <t>EZカウンタ</t>
  </si>
  <si>
    <t>(Fh)</t>
    <phoneticPr fontId="3"/>
  </si>
  <si>
    <t>RCMP3</t>
    <phoneticPr fontId="3"/>
  </si>
  <si>
    <t>比較データ3(ソフトウェアリミット専用)</t>
    <phoneticPr fontId="3"/>
  </si>
  <si>
    <t>スローダウンポイント取得</t>
    <rPh sb="10" eb="12">
      <t>シュトク</t>
    </rPh>
    <phoneticPr fontId="3"/>
  </si>
  <si>
    <t>比較データ4(ソフトウェアリミット専用)</t>
    <phoneticPr fontId="3"/>
  </si>
  <si>
    <t>ラッチデータ1(カウンター1専用)</t>
    <phoneticPr fontId="3"/>
  </si>
  <si>
    <t>位置制御</t>
    <rPh sb="0" eb="2">
      <t>イチ</t>
    </rPh>
    <rPh sb="2" eb="4">
      <t>セイギョ</t>
    </rPh>
    <phoneticPr fontId="3"/>
  </si>
  <si>
    <t>移動量(目標位置)設定</t>
    <phoneticPr fontId="3"/>
  </si>
  <si>
    <t>(80000000h)</t>
    <phoneticPr fontId="3"/>
  </si>
  <si>
    <t>+2,147,483,647</t>
    <phoneticPr fontId="3"/>
  </si>
  <si>
    <t>(7FFFFFFFh)</t>
    <phoneticPr fontId="3"/>
  </si>
  <si>
    <t>ラッチデータ2(カウンター2専用)</t>
    <phoneticPr fontId="3"/>
  </si>
  <si>
    <t>直線補間の主軸移動量設定</t>
    <phoneticPr fontId="3"/>
  </si>
  <si>
    <t>ラッチデータ3</t>
    <phoneticPr fontId="3"/>
  </si>
  <si>
    <t>RPLS</t>
    <phoneticPr fontId="3"/>
  </si>
  <si>
    <t>位置決めカウンター取得(残量パルス数)</t>
    <phoneticPr fontId="3"/>
  </si>
  <si>
    <t>ラッチデータ4</t>
    <phoneticPr fontId="3"/>
  </si>
  <si>
    <t>割込み</t>
    <rPh sb="0" eb="2">
      <t>ワリコ</t>
    </rPh>
    <phoneticPr fontId="3"/>
  </si>
  <si>
    <t>RIRQ</t>
    <phoneticPr fontId="3"/>
  </si>
  <si>
    <t>イベント割り込み要因設定</t>
    <phoneticPr fontId="3"/>
  </si>
  <si>
    <t>REST</t>
    <phoneticPr fontId="3"/>
  </si>
  <si>
    <t>エラー割り込み要因取得</t>
    <phoneticPr fontId="3"/>
  </si>
  <si>
    <t>RIST</t>
    <phoneticPr fontId="3"/>
  </si>
  <si>
    <t>イベント割り込み要因取得</t>
    <phoneticPr fontId="3"/>
  </si>
  <si>
    <t>状態表示</t>
    <rPh sb="0" eb="2">
      <t>ジョウタイ</t>
    </rPh>
    <rPh sb="2" eb="4">
      <t>ヒョウジ</t>
    </rPh>
    <phoneticPr fontId="3"/>
  </si>
  <si>
    <t>bit番号</t>
    <rPh sb="3" eb="5">
      <t>バンゴウ</t>
    </rPh>
    <phoneticPr fontId="3"/>
  </si>
  <si>
    <t>名称</t>
    <rPh sb="0" eb="2">
      <t>メイショウ</t>
    </rPh>
    <phoneticPr fontId="3"/>
  </si>
  <si>
    <t>DTMF</t>
    <phoneticPr fontId="3"/>
  </si>
  <si>
    <t>FLTR</t>
    <phoneticPr fontId="3"/>
  </si>
  <si>
    <t>PCSL</t>
    <phoneticPr fontId="3"/>
  </si>
  <si>
    <t>LTCL</t>
    <phoneticPr fontId="3"/>
  </si>
  <si>
    <t>INPL</t>
    <phoneticPr fontId="3"/>
  </si>
  <si>
    <t>STPM</t>
    <phoneticPr fontId="3"/>
  </si>
  <si>
    <t>STAM</t>
    <phoneticPr fontId="3"/>
  </si>
  <si>
    <t>ETW</t>
    <phoneticPr fontId="3"/>
  </si>
  <si>
    <t>ERCL</t>
    <phoneticPr fontId="3"/>
  </si>
  <si>
    <t>EPW</t>
    <phoneticPr fontId="3"/>
  </si>
  <si>
    <t>EROR</t>
    <phoneticPr fontId="3"/>
  </si>
  <si>
    <t>EROE</t>
    <phoneticPr fontId="3"/>
  </si>
  <si>
    <t>ALML</t>
    <phoneticPr fontId="3"/>
  </si>
  <si>
    <t>ALMM</t>
    <phoneticPr fontId="3"/>
  </si>
  <si>
    <t>ORGL</t>
    <phoneticPr fontId="3"/>
  </si>
  <si>
    <t>SDL</t>
    <phoneticPr fontId="3"/>
  </si>
  <si>
    <t>SDLT</t>
    <phoneticPr fontId="3"/>
  </si>
  <si>
    <t>SDM</t>
    <phoneticPr fontId="3"/>
  </si>
  <si>
    <t>ELM</t>
    <phoneticPr fontId="3"/>
  </si>
  <si>
    <t>PMD2-0</t>
    <phoneticPr fontId="3"/>
  </si>
  <si>
    <t>設定値</t>
    <rPh sb="0" eb="3">
      <t>セッテイチ</t>
    </rPh>
    <phoneticPr fontId="3"/>
  </si>
  <si>
    <t>設定</t>
    <rPh sb="0" eb="2">
      <t>セッテイ</t>
    </rPh>
    <phoneticPr fontId="3"/>
  </si>
  <si>
    <t>出力パルス仕様を設定</t>
    <rPh sb="0" eb="2">
      <t>シュツリョク</t>
    </rPh>
    <rPh sb="5" eb="7">
      <t>シヨウ</t>
    </rPh>
    <rPh sb="8" eb="10">
      <t>セッテイ</t>
    </rPh>
    <phoneticPr fontId="3"/>
  </si>
  <si>
    <t>表参照</t>
    <rPh sb="0" eb="1">
      <t>ヒョウ</t>
    </rPh>
    <rPh sb="1" eb="3">
      <t>サンショウ</t>
    </rPh>
    <phoneticPr fontId="3"/>
  </si>
  <si>
    <t>+EL信号および-EL信号ON時の処理の設定</t>
    <rPh sb="20" eb="22">
      <t>セッテイ</t>
    </rPh>
    <phoneticPr fontId="3"/>
  </si>
  <si>
    <t>0 : 即停止</t>
    <phoneticPr fontId="3"/>
  </si>
  <si>
    <t>1 : 減速停止</t>
    <phoneticPr fontId="3"/>
  </si>
  <si>
    <t>0 : 無効</t>
    <phoneticPr fontId="3"/>
  </si>
  <si>
    <t>1 : 有効</t>
    <phoneticPr fontId="3"/>
  </si>
  <si>
    <t>0 : 負論理</t>
    <rPh sb="4" eb="5">
      <t>フ</t>
    </rPh>
    <rPh sb="5" eb="7">
      <t>ロンリ</t>
    </rPh>
    <phoneticPr fontId="3"/>
  </si>
  <si>
    <t>1 : 正論理</t>
    <phoneticPr fontId="3"/>
  </si>
  <si>
    <t>0 : 負論理</t>
    <phoneticPr fontId="3"/>
  </si>
  <si>
    <t>0 : レベルトリガー</t>
    <phoneticPr fontId="3"/>
  </si>
  <si>
    <t>1 : エッジトリガー(立ち下がり)</t>
    <phoneticPr fontId="3"/>
  </si>
  <si>
    <t>0 : 立ち下がりエッジ</t>
    <rPh sb="4" eb="5">
      <t>タ</t>
    </rPh>
    <rPh sb="6" eb="7">
      <t>サ</t>
    </rPh>
    <phoneticPr fontId="3"/>
  </si>
  <si>
    <t>1 : 立ち上がりエッジ</t>
    <phoneticPr fontId="3"/>
  </si>
  <si>
    <t>1 : 無効</t>
    <phoneticPr fontId="3"/>
  </si>
  <si>
    <t>000 : 11～13μs、001 : 91～98μs、010 : 360～390μs、011 : 1.4～1.6ms、100 : 11～13ms、101 :46～ 50ms、110 : 93～100ms、111 : レベル出力</t>
    <phoneticPr fontId="3"/>
  </si>
  <si>
    <t>00 : 0μs、01 : 11～13μs、10 :1.4～ 1.6ms、11 :93～ 100ms</t>
    <phoneticPr fontId="3"/>
  </si>
  <si>
    <t>FTM</t>
    <phoneticPr fontId="3"/>
  </si>
  <si>
    <t>FLTR（26bit目）、入力ノイズフィルター</t>
    <rPh sb="10" eb="11">
      <t>メ</t>
    </rPh>
    <rPh sb="13" eb="15">
      <t>ニュウリョク</t>
    </rPh>
    <phoneticPr fontId="3"/>
  </si>
  <si>
    <t>00 : 3.2μs、01 : 25μs、10 : 200μs、11 : 1.6ｍｓ</t>
    <phoneticPr fontId="3"/>
  </si>
  <si>
    <t>カウンターラッチ（LTC）信号の入力仕様選択</t>
    <phoneticPr fontId="3"/>
  </si>
  <si>
    <t>DRF</t>
    <phoneticPr fontId="3"/>
  </si>
  <si>
    <t>0 : パルス幅0.1μs以上の信号認識</t>
    <rPh sb="7" eb="8">
      <t>ハバ</t>
    </rPh>
    <rPh sb="13" eb="15">
      <t>イジョウ</t>
    </rPh>
    <rPh sb="16" eb="18">
      <t>シンゴウ</t>
    </rPh>
    <rPh sb="18" eb="20">
      <t>ニンシキ</t>
    </rPh>
    <phoneticPr fontId="3"/>
  </si>
  <si>
    <t>1 : パルス幅54ms以上の信号認識</t>
    <phoneticPr fontId="3"/>
  </si>
  <si>
    <t>PDRn、MDRn、PEn端子の入力ノイズフィルター</t>
    <phoneticPr fontId="3"/>
  </si>
  <si>
    <t>0 : パルス幅0.1μs以上の信号認識</t>
    <phoneticPr fontId="3"/>
  </si>
  <si>
    <t>PELn, MELn, SDn, ORGn, ALMn, INPn, CEMG端子の入力ノイズフィルター</t>
    <phoneticPr fontId="3"/>
  </si>
  <si>
    <t>1 : FTMビット時間以上の信号認識</t>
    <rPh sb="10" eb="12">
      <t>ジカン</t>
    </rPh>
    <rPh sb="12" eb="14">
      <t>イジョウ</t>
    </rPh>
    <rPh sb="15" eb="17">
      <t>シンゴウ</t>
    </rPh>
    <rPh sb="17" eb="19">
      <t>ニンシキ</t>
    </rPh>
    <phoneticPr fontId="3"/>
  </si>
  <si>
    <t>PDRn, MDRn端子の入力論理</t>
    <phoneticPr fontId="3"/>
  </si>
  <si>
    <t>DRL</t>
    <phoneticPr fontId="3"/>
  </si>
  <si>
    <t>方向変化タイマー時間設定（共通パルスモード、方向変化後の待機時間）</t>
    <rPh sb="28" eb="30">
      <t>タイキ</t>
    </rPh>
    <rPh sb="30" eb="32">
      <t>ジカン</t>
    </rPh>
    <phoneticPr fontId="3"/>
  </si>
  <si>
    <t>0 : 0.2ms待機</t>
    <phoneticPr fontId="3"/>
  </si>
  <si>
    <t>1 : 0.5μs待機</t>
    <phoneticPr fontId="3"/>
  </si>
  <si>
    <t>INTM</t>
    <phoneticPr fontId="3"/>
  </si>
  <si>
    <t>割り込みリクエスト信号の出力機能選択</t>
    <phoneticPr fontId="3"/>
  </si>
  <si>
    <t>0 : "INT=Lレベル"</t>
    <phoneticPr fontId="3"/>
  </si>
  <si>
    <t>1 : 無効</t>
  </si>
  <si>
    <t>PCSM</t>
    <phoneticPr fontId="3"/>
  </si>
  <si>
    <t>0 : RMD.MPCSビット選択機能</t>
    <phoneticPr fontId="3"/>
  </si>
  <si>
    <t>1 : 自軸スタート機能</t>
    <phoneticPr fontId="3"/>
  </si>
  <si>
    <t>PMSK</t>
    <phoneticPr fontId="3"/>
  </si>
  <si>
    <t>指令パルスの出力機能</t>
    <phoneticPr fontId="3"/>
  </si>
  <si>
    <t>0 : 出力</t>
    <phoneticPr fontId="3"/>
  </si>
  <si>
    <t>1 : 出力しない（カウンターは動作）</t>
    <rPh sb="16" eb="18">
      <t>ドウサ</t>
    </rPh>
    <phoneticPr fontId="3"/>
  </si>
  <si>
    <t>PCSn 端子とCSTA 端子の機能選択（右図参照）</t>
    <rPh sb="21" eb="23">
      <t>ミギズ</t>
    </rPh>
    <rPh sb="23" eb="25">
      <t>サンショウ</t>
    </rPh>
    <phoneticPr fontId="3"/>
  </si>
  <si>
    <t>PDIR</t>
  </si>
  <si>
    <t>PIM</t>
    <phoneticPr fontId="3"/>
  </si>
  <si>
    <t>EIM</t>
    <phoneticPr fontId="3"/>
  </si>
  <si>
    <t>P7M</t>
  </si>
  <si>
    <t>P6M</t>
  </si>
  <si>
    <t>P5M</t>
  </si>
  <si>
    <t>0 : 汎用入力</t>
    <phoneticPr fontId="3"/>
  </si>
  <si>
    <t>P3端子の機能仕様選択</t>
  </si>
  <si>
    <t>P5端子の機能仕様選択</t>
  </si>
  <si>
    <t>P7端子の機能仕様選択</t>
  </si>
  <si>
    <t>EZL</t>
    <phoneticPr fontId="3"/>
  </si>
  <si>
    <t>0 : 立ち下がりエッジ</t>
    <phoneticPr fontId="3"/>
  </si>
  <si>
    <t>0 : 有効</t>
    <phoneticPr fontId="3"/>
  </si>
  <si>
    <t>未定義</t>
  </si>
  <si>
    <t>常に0を設定</t>
    <phoneticPr fontId="3"/>
  </si>
  <si>
    <t>CU2H</t>
  </si>
  <si>
    <t>EZD</t>
    <phoneticPr fontId="3"/>
  </si>
  <si>
    <t>ORM</t>
    <phoneticPr fontId="3"/>
  </si>
  <si>
    <t>原点復帰で使用するEZカウンタ値設定</t>
    <phoneticPr fontId="3"/>
  </si>
  <si>
    <t>0000 ～ 1111 : 1 ～ 16回目(e.g.0100bならば5回目)</t>
    <phoneticPr fontId="3"/>
  </si>
  <si>
    <t>0 : 汎用入力</t>
  </si>
  <si>
    <t>1 : 汎用出力</t>
  </si>
  <si>
    <t>P0n/FUPn端子の機能仕様選択</t>
    <phoneticPr fontId="3"/>
  </si>
  <si>
    <t>00 : 汎用入力、01 : 汎用出力
10 : 加速中（FUP)信号、負論理出力選択、11 : 加速中（FUP)信号、正論理出力選択</t>
    <rPh sb="15" eb="17">
      <t>ハンヨウ</t>
    </rPh>
    <rPh sb="17" eb="19">
      <t>シュツリョク</t>
    </rPh>
    <rPh sb="60" eb="61">
      <t>セイ</t>
    </rPh>
    <phoneticPr fontId="3"/>
  </si>
  <si>
    <t>P0M</t>
    <phoneticPr fontId="3"/>
  </si>
  <si>
    <t>P1M</t>
    <phoneticPr fontId="3"/>
  </si>
  <si>
    <t>P2M</t>
    <phoneticPr fontId="3"/>
  </si>
  <si>
    <t>P3M</t>
    <phoneticPr fontId="3"/>
  </si>
  <si>
    <t>P4M</t>
    <phoneticPr fontId="3"/>
  </si>
  <si>
    <t>P2n/MVCn端子の機能仕様選択</t>
    <phoneticPr fontId="3"/>
  </si>
  <si>
    <t>P1n/FDWn端子の機能仕様選択</t>
    <phoneticPr fontId="3"/>
  </si>
  <si>
    <t>P3n/CP1n端子の機能仕様選択</t>
    <phoneticPr fontId="3"/>
  </si>
  <si>
    <t>P4n/CP2n端子の機能仕様選択</t>
    <phoneticPr fontId="3"/>
  </si>
  <si>
    <t>00 : 汎用入力、01 : 汎用出力
10 : 減速中（FDW)信号、負論理出力選択、11 : 減速中（FDW)信号、正論理出力選択</t>
    <rPh sb="15" eb="17">
      <t>ハンヨウ</t>
    </rPh>
    <rPh sb="17" eb="19">
      <t>シュツリョク</t>
    </rPh>
    <rPh sb="25" eb="27">
      <t>ゲンソク</t>
    </rPh>
    <rPh sb="27" eb="28">
      <t>ナカ</t>
    </rPh>
    <rPh sb="49" eb="51">
      <t>ゲンソク</t>
    </rPh>
    <rPh sb="60" eb="61">
      <t>セイ</t>
    </rPh>
    <phoneticPr fontId="3"/>
  </si>
  <si>
    <t>00 : 汎用入力、01 : 汎用出力
10 : 定速中（MVC)信号、負論理出力選択、11 : 定速中（MVC)信号、正論理出力選択</t>
    <rPh sb="15" eb="17">
      <t>ハンヨウ</t>
    </rPh>
    <rPh sb="17" eb="19">
      <t>シュツリョク</t>
    </rPh>
    <rPh sb="25" eb="27">
      <t>テイソク</t>
    </rPh>
    <rPh sb="60" eb="61">
      <t>セイ</t>
    </rPh>
    <phoneticPr fontId="3"/>
  </si>
  <si>
    <t>00 : 汎用入力、01 : 汎用出力
10 : コンパレータ―1（CP1)信号、負論理出力選択
11 : コンパレータ―1（CP1)信号、正論理出力選択</t>
    <rPh sb="15" eb="17">
      <t>ハンヨウ</t>
    </rPh>
    <rPh sb="17" eb="19">
      <t>シュツリョク</t>
    </rPh>
    <rPh sb="70" eb="71">
      <t>セイ</t>
    </rPh>
    <phoneticPr fontId="3"/>
  </si>
  <si>
    <t>00 : 汎用入力、01 : 汎用出力
10 : コンパレータ―2（CP2)信号、負論理出力選択
11 : コンパレータ―2（CP2)信号、正論理出力選択</t>
    <rPh sb="15" eb="17">
      <t>ハンヨウ</t>
    </rPh>
    <rPh sb="17" eb="19">
      <t>シュツリョク</t>
    </rPh>
    <rPh sb="70" eb="71">
      <t>セイ</t>
    </rPh>
    <phoneticPr fontId="3"/>
  </si>
  <si>
    <t>CSPO</t>
    <phoneticPr fontId="3"/>
  </si>
  <si>
    <t>CSTP端子の出力機能設定（停止コマンドの自軸停止でワンショットパルス（負論理）出力）</t>
    <rPh sb="36" eb="39">
      <t>フロンリ</t>
    </rPh>
    <rPh sb="40" eb="42">
      <t>シュツリョク</t>
    </rPh>
    <phoneticPr fontId="3"/>
  </si>
  <si>
    <t>0 : 出力しない</t>
    <rPh sb="4" eb="6">
      <t>シュツリョク</t>
    </rPh>
    <phoneticPr fontId="3"/>
  </si>
  <si>
    <t>1 : 出力する</t>
    <rPh sb="4" eb="6">
      <t>シュツリョク</t>
    </rPh>
    <phoneticPr fontId="3"/>
  </si>
  <si>
    <t>EOFF</t>
    <phoneticPr fontId="3"/>
  </si>
  <si>
    <t>P5n端子の機能仕様選択</t>
    <phoneticPr fontId="3"/>
  </si>
  <si>
    <t>P6n端子の機能仕様選択</t>
    <phoneticPr fontId="3"/>
  </si>
  <si>
    <t>P7n端子の機能仕様選択</t>
    <phoneticPr fontId="3"/>
  </si>
  <si>
    <t>POFF</t>
    <phoneticPr fontId="3"/>
  </si>
  <si>
    <t>エンコーダ信号（EAn, Ebn）端子の入力機能設定</t>
    <rPh sb="5" eb="7">
      <t>シンゴウ</t>
    </rPh>
    <rPh sb="17" eb="19">
      <t>タンシ</t>
    </rPh>
    <rPh sb="20" eb="22">
      <t>ニュウリョク</t>
    </rPh>
    <rPh sb="22" eb="24">
      <t>キノウ</t>
    </rPh>
    <rPh sb="24" eb="26">
      <t>セッテイ</t>
    </rPh>
    <phoneticPr fontId="3"/>
  </si>
  <si>
    <t>エンコーダー信号(EAn, EBn)の入力仕様選択</t>
    <phoneticPr fontId="3"/>
  </si>
  <si>
    <t>00 : 90度位相差モード1逓倍、01 : 90度位相差モード2逓倍
10 : 90度位相差モード4逓倍、11 : 2パルスモード</t>
    <phoneticPr fontId="3"/>
  </si>
  <si>
    <t>EINF</t>
    <phoneticPr fontId="3"/>
  </si>
  <si>
    <t>0 : パルス幅0.1μs以上認識</t>
    <rPh sb="7" eb="8">
      <t>ハバ</t>
    </rPh>
    <rPh sb="13" eb="15">
      <t>イジョウ</t>
    </rPh>
    <rPh sb="15" eb="17">
      <t>ニンシキ</t>
    </rPh>
    <phoneticPr fontId="3"/>
  </si>
  <si>
    <t>1 : パルス幅0.15μs以上認識</t>
    <rPh sb="7" eb="8">
      <t>ハバ</t>
    </rPh>
    <rPh sb="14" eb="16">
      <t>イジョウ</t>
    </rPh>
    <rPh sb="16" eb="18">
      <t>ニンシキ</t>
    </rPh>
    <phoneticPr fontId="3"/>
  </si>
  <si>
    <t>EDIR</t>
    <phoneticPr fontId="3"/>
  </si>
  <si>
    <t>エンコーダー信号(EAn, EBn)のカウント方向選択</t>
    <phoneticPr fontId="3"/>
  </si>
  <si>
    <t>0 : 順方向</t>
    <rPh sb="4" eb="7">
      <t>ジュンホウコウ</t>
    </rPh>
    <phoneticPr fontId="3"/>
  </si>
  <si>
    <t>1 : 逆方向</t>
    <rPh sb="4" eb="5">
      <t>ギャク</t>
    </rPh>
    <rPh sb="5" eb="7">
      <t>ホウコウ</t>
    </rPh>
    <phoneticPr fontId="3"/>
  </si>
  <si>
    <t>手動パルサー信号(PAn, PBn)の入力仕様選択</t>
    <phoneticPr fontId="3"/>
  </si>
  <si>
    <t>PINF</t>
    <phoneticPr fontId="3"/>
  </si>
  <si>
    <t>手動パルサー信号（PAn, PBn）端子の入力機能設定</t>
    <rPh sb="0" eb="2">
      <t>シュドウ</t>
    </rPh>
    <rPh sb="6" eb="8">
      <t>シンゴウ</t>
    </rPh>
    <phoneticPr fontId="3"/>
  </si>
  <si>
    <t>手動パルサー信号(PAn, PBn)のカウント方向選択</t>
    <phoneticPr fontId="3"/>
  </si>
  <si>
    <t>エンコーダーZ相信号の入力仕様選択</t>
    <phoneticPr fontId="3"/>
  </si>
  <si>
    <t>エンコーダーZ相信号が関係する原点復帰の動作モード選択</t>
    <rPh sb="11" eb="13">
      <t>カンケイ</t>
    </rPh>
    <rPh sb="25" eb="27">
      <t>センタク</t>
    </rPh>
    <phoneticPr fontId="3"/>
  </si>
  <si>
    <t>IEND</t>
    <phoneticPr fontId="3"/>
  </si>
  <si>
    <t>停止割り込み(MSTS.SENI)機能選択</t>
    <phoneticPr fontId="3"/>
  </si>
  <si>
    <t>0 : 割込み発生しない</t>
    <rPh sb="4" eb="6">
      <t>ワリコ</t>
    </rPh>
    <rPh sb="7" eb="9">
      <t>ハッセイ</t>
    </rPh>
    <phoneticPr fontId="3"/>
  </si>
  <si>
    <t>1 : 割込み発生する</t>
    <phoneticPr fontId="3"/>
  </si>
  <si>
    <t>MRST</t>
    <phoneticPr fontId="3"/>
  </si>
  <si>
    <t>各種の割り込み要因ビット(MSTS.SENI, REST, RIST)と目標位置以外で停止状態ビット(MSTS.SEOR)のクリア方法選択</t>
    <rPh sb="65" eb="67">
      <t>ホウホウ</t>
    </rPh>
    <rPh sb="67" eb="69">
      <t>センタク</t>
    </rPh>
    <phoneticPr fontId="3"/>
  </si>
  <si>
    <t>0 : 読出しで自動クリア</t>
    <rPh sb="4" eb="6">
      <t>ヨミダ</t>
    </rPh>
    <rPh sb="8" eb="10">
      <t>ジドウ</t>
    </rPh>
    <phoneticPr fontId="3"/>
  </si>
  <si>
    <t>1 : 書込みで手動クリア</t>
    <rPh sb="4" eb="6">
      <t>カキコ</t>
    </rPh>
    <rPh sb="8" eb="10">
      <t>シュドウ</t>
    </rPh>
    <phoneticPr fontId="3"/>
  </si>
  <si>
    <t>PDIR</t>
    <phoneticPr fontId="3"/>
  </si>
  <si>
    <t>CIS1</t>
    <phoneticPr fontId="1"/>
  </si>
  <si>
    <t>カウンター1(RCUN1)のカウント対象選択</t>
    <phoneticPr fontId="1"/>
  </si>
  <si>
    <t>0 : 位置指令（指令パルス）</t>
    <rPh sb="4" eb="6">
      <t>イチ</t>
    </rPh>
    <rPh sb="6" eb="8">
      <t>シレイ</t>
    </rPh>
    <rPh sb="9" eb="11">
      <t>シレイ</t>
    </rPh>
    <phoneticPr fontId="1"/>
  </si>
  <si>
    <t>0 : 機械位置（エンコーダー信号）</t>
    <rPh sb="4" eb="8">
      <t>キカイイチ</t>
    </rPh>
    <rPh sb="15" eb="17">
      <t>シンゴウ</t>
    </rPh>
    <phoneticPr fontId="1"/>
  </si>
  <si>
    <t>CIS2</t>
    <phoneticPr fontId="1"/>
  </si>
  <si>
    <t>カウンター2(RCUN2)のカウント対象選択</t>
    <phoneticPr fontId="1"/>
  </si>
  <si>
    <t>1 : 機械位置（エンコーダー信号）</t>
    <rPh sb="4" eb="8">
      <t>キカイイチ</t>
    </rPh>
    <rPh sb="15" eb="17">
      <t>シンゴウ</t>
    </rPh>
    <phoneticPr fontId="1"/>
  </si>
  <si>
    <t>1 : 位置指令（指令パルス）</t>
    <rPh sb="4" eb="6">
      <t>イチ</t>
    </rPh>
    <rPh sb="6" eb="8">
      <t>シレイ</t>
    </rPh>
    <rPh sb="9" eb="11">
      <t>シレイ</t>
    </rPh>
    <phoneticPr fontId="1"/>
  </si>
  <si>
    <t>カウンター1(RCUN1)のカウント機能</t>
    <rPh sb="18" eb="20">
      <t>キノウ</t>
    </rPh>
    <phoneticPr fontId="1"/>
  </si>
  <si>
    <t>CU1H</t>
    <phoneticPr fontId="1"/>
  </si>
  <si>
    <t>0 : カウントする</t>
    <phoneticPr fontId="1"/>
  </si>
  <si>
    <t>1 : カウントしない</t>
    <phoneticPr fontId="1"/>
  </si>
  <si>
    <t>カウンター2(RCUN2)のカウント機能</t>
    <rPh sb="18" eb="20">
      <t>キノウ</t>
    </rPh>
    <phoneticPr fontId="1"/>
  </si>
  <si>
    <t>CU1L</t>
    <phoneticPr fontId="1"/>
  </si>
  <si>
    <t>0 : カウンター1をクリアしない</t>
    <phoneticPr fontId="1"/>
  </si>
  <si>
    <t>1 : カウンター1をクリアする</t>
    <phoneticPr fontId="1"/>
  </si>
  <si>
    <t>LOF1</t>
    <phoneticPr fontId="1"/>
  </si>
  <si>
    <t>ラッチデータレジスタ1（RLTC1）にラッチと同時にカウンター1(RCUN1)クリア設定</t>
    <phoneticPr fontId="1"/>
  </si>
  <si>
    <t>ラッチデータレジスタ1（RLTC1）へカウンターラッチ（LTCn）端子でラッチ設定</t>
    <phoneticPr fontId="1"/>
  </si>
  <si>
    <t>0 : カウンター1をラッチ</t>
    <phoneticPr fontId="1"/>
  </si>
  <si>
    <t>1 : カウンター1をラッチしない</t>
    <phoneticPr fontId="1"/>
  </si>
  <si>
    <t>CU1R</t>
    <phoneticPr fontId="1"/>
  </si>
  <si>
    <t>ラッチデータレジスタ1（RLTC1）へ原点復帰制御でラッチ</t>
    <phoneticPr fontId="1"/>
  </si>
  <si>
    <t>0 : ラッチしない</t>
    <phoneticPr fontId="1"/>
  </si>
  <si>
    <t>1 : ラッチする</t>
    <phoneticPr fontId="1"/>
  </si>
  <si>
    <t>C1RM</t>
    <phoneticPr fontId="1"/>
  </si>
  <si>
    <t>カウンター1(RCUN1)のリングカウンター機能設定</t>
    <phoneticPr fontId="1"/>
  </si>
  <si>
    <t>0 : リングカウンター動作しない</t>
    <phoneticPr fontId="1"/>
  </si>
  <si>
    <t>CU2L</t>
    <phoneticPr fontId="1"/>
  </si>
  <si>
    <t>ラッチデータレジスタ2（RLTC2）にラッチと同時にカウンター21(RCUN2)クリア設定</t>
    <phoneticPr fontId="1"/>
  </si>
  <si>
    <t>0 : カウンター2をクリアしない</t>
    <phoneticPr fontId="1"/>
  </si>
  <si>
    <t>1 : カウンター2をクリアする</t>
    <phoneticPr fontId="1"/>
  </si>
  <si>
    <t>LOF2</t>
    <phoneticPr fontId="1"/>
  </si>
  <si>
    <t>CU2R</t>
    <phoneticPr fontId="1"/>
  </si>
  <si>
    <t>C2RM</t>
    <phoneticPr fontId="1"/>
  </si>
  <si>
    <t>ラッチデータレジスタ2（RLTC2）へカウンターラッチ（LTCn）端子でラッチ設定</t>
    <phoneticPr fontId="1"/>
  </si>
  <si>
    <t>ラッチデータレジスタ2（RLTC2）へ原点復帰制御でラッチ</t>
    <phoneticPr fontId="1"/>
  </si>
  <si>
    <t>カウンター2(RCUN2)のリングカウンター機能設定</t>
    <phoneticPr fontId="1"/>
  </si>
  <si>
    <t>0 : カウンター2をラッチ</t>
    <phoneticPr fontId="1"/>
  </si>
  <si>
    <t>1 : カウンター2をラッチしない</t>
    <phoneticPr fontId="1"/>
  </si>
  <si>
    <t>C1S</t>
    <phoneticPr fontId="1"/>
  </si>
  <si>
    <t>コンパレーター1の比較条件選択</t>
    <phoneticPr fontId="1"/>
  </si>
  <si>
    <t>00 : コンパレーター1を使わない
01 : "RCMP1レジスタ値 = RCUN1レジスタ値"を選択
10 : "RCMP1レジスタ値 &gt; RCUN1レジスタ値"を選択
11 : "RCMP1レジスタ値 &lt; RCUN1レジスタ値"を選択</t>
    <phoneticPr fontId="1"/>
  </si>
  <si>
    <t>C2S</t>
    <phoneticPr fontId="1"/>
  </si>
  <si>
    <t>コンパレーター2の比較条件選択</t>
    <phoneticPr fontId="1"/>
  </si>
  <si>
    <t>00 : コンパレーター2を使わない
01 : "RCMP2レジスタ値 = RCUN2レジスタ値"を選択
10 : "RCMP2レジスタ値 &gt; RCUN2レジスタ値"を選択
11 : "RCMP2レジスタ値 &lt; RCUN2レジスタ値"を選択</t>
    <phoneticPr fontId="1"/>
  </si>
  <si>
    <t>SYO</t>
    <phoneticPr fontId="1"/>
  </si>
  <si>
    <t>内部同期信号の出力条件選択</t>
    <phoneticPr fontId="1"/>
  </si>
  <si>
    <t>0001 : コンパレーター1成立、 0010 : コンパレーター2成立
1000 : 加速開始、 1001 : 加速終了、1010 : 減速開始、 1011 : 減速終了
その他：内部同期信号を出力しない</t>
    <phoneticPr fontId="1"/>
  </si>
  <si>
    <t>SYI</t>
    <phoneticPr fontId="1"/>
  </si>
  <si>
    <t>内部同期信号の入力対象選択</t>
    <phoneticPr fontId="1"/>
  </si>
  <si>
    <t>00 : X軸が出力した内部同期信号、 01 : Y軸が出力した内部同期信号
10 : Z軸が出力した内部同期信号、 11 : U軸が出力した内部同期信号</t>
    <phoneticPr fontId="1"/>
  </si>
  <si>
    <t>SLM</t>
    <phoneticPr fontId="1"/>
  </si>
  <si>
    <t>ソフトウェアリミット機能処理選択</t>
    <phoneticPr fontId="1"/>
  </si>
  <si>
    <t>00 : ソフトウェアリミット位置で停止無し、割り込み発生無し
01 : ソフトウェアリミット位置で停止無し、イベント割り込み発生
10 : ソフトウェアリミット位置で即停止、エラー割り込み発生
11 : ソフトウェアリミット位置で減速停止、エラー割り込み発生</t>
    <rPh sb="20" eb="21">
      <t>ナ</t>
    </rPh>
    <rPh sb="29" eb="30">
      <t>ナ</t>
    </rPh>
    <phoneticPr fontId="1"/>
  </si>
  <si>
    <t>SLCU</t>
    <phoneticPr fontId="1"/>
  </si>
  <si>
    <t>ソフトウェアリミット管理用のカウンター選択</t>
    <phoneticPr fontId="1"/>
  </si>
  <si>
    <t>0 : カウンター1(RCUN1)</t>
    <phoneticPr fontId="1"/>
  </si>
  <si>
    <t>1 : カウンター2(RCUN2)</t>
    <phoneticPr fontId="1"/>
  </si>
  <si>
    <t>L3T</t>
    <phoneticPr fontId="1"/>
  </si>
  <si>
    <t>ラッチデータ3レジスタ（RLTC3）にラッチするトリガー信号の入力端子選択</t>
    <phoneticPr fontId="1"/>
  </si>
  <si>
    <t>000 : 無効、 001 : LTCn端子、 010 : ORGn端子、 011 : EZn端子
100 : P4n端子、 101 : P5n端子、 110 : P6n端子、 111 : P7n端子</t>
    <phoneticPr fontId="1"/>
  </si>
  <si>
    <t>ラッチデータ3レジスタ（RLTC3）にラッチするトリガー信号の入力仕様</t>
    <rPh sb="33" eb="35">
      <t>シヨウ</t>
    </rPh>
    <phoneticPr fontId="1"/>
  </si>
  <si>
    <t>0 : 立ち下がりエッジ</t>
    <rPh sb="4" eb="5">
      <t>タ</t>
    </rPh>
    <rPh sb="6" eb="7">
      <t>シタ</t>
    </rPh>
    <phoneticPr fontId="1"/>
  </si>
  <si>
    <t>1 : 立ち上がりエッジ</t>
    <rPh sb="4" eb="5">
      <t>タ</t>
    </rPh>
    <rPh sb="6" eb="7">
      <t>ア</t>
    </rPh>
    <phoneticPr fontId="1"/>
  </si>
  <si>
    <t>L3DT</t>
    <phoneticPr fontId="1"/>
  </si>
  <si>
    <t>L3TL</t>
    <phoneticPr fontId="1"/>
  </si>
  <si>
    <t>ラッチデータ3レジスタ（RLTC3）にラッチするカウンター選択</t>
    <rPh sb="29" eb="31">
      <t>センタク</t>
    </rPh>
    <phoneticPr fontId="1"/>
  </si>
  <si>
    <t>0 : カウンター1(RCUN1)</t>
    <phoneticPr fontId="1"/>
  </si>
  <si>
    <t>1 : カウンター2(RCUN2)</t>
    <phoneticPr fontId="1"/>
  </si>
  <si>
    <t>L3MD</t>
    <phoneticPr fontId="1"/>
  </si>
  <si>
    <t>ラッチデータ3レジスタ（RLTC3）のラッチ動作仕様</t>
    <rPh sb="22" eb="24">
      <t>ドウサ</t>
    </rPh>
    <rPh sb="24" eb="26">
      <t>シヨウ</t>
    </rPh>
    <phoneticPr fontId="1"/>
  </si>
  <si>
    <t>0 : 初回トリガー</t>
    <rPh sb="4" eb="6">
      <t>ショカイ</t>
    </rPh>
    <phoneticPr fontId="1"/>
  </si>
  <si>
    <t>1 : 毎回トリガー</t>
    <rPh sb="4" eb="6">
      <t>マイカイ</t>
    </rPh>
    <phoneticPr fontId="1"/>
  </si>
  <si>
    <t>L3F</t>
    <phoneticPr fontId="1"/>
  </si>
  <si>
    <t>ラッチデータ3レジスタ（RLTC3）のラッチするトリガー信号ノイズフィルター</t>
    <rPh sb="28" eb="30">
      <t>シンゴウ</t>
    </rPh>
    <phoneticPr fontId="1"/>
  </si>
  <si>
    <t>00 : パルス幅が0.1μs以上の信号認識、 01 : パルス幅が3.2μs以上の信号認識
10 : パルス幅が25μs以上の信号認識、 11 : パルス幅が200μs以上の信号認識</t>
    <phoneticPr fontId="1"/>
  </si>
  <si>
    <t>L4T</t>
    <phoneticPr fontId="1"/>
  </si>
  <si>
    <t>ラッチデータ4レジスタ（RLTC4）にラッチするトリガー信号の入力端子選択</t>
    <phoneticPr fontId="1"/>
  </si>
  <si>
    <t>L4TL</t>
    <phoneticPr fontId="1"/>
  </si>
  <si>
    <t>ラッチデータ4レジスタ（RLTC4）にラッチするトリガー信号の入力仕様</t>
    <rPh sb="33" eb="35">
      <t>シヨウ</t>
    </rPh>
    <phoneticPr fontId="1"/>
  </si>
  <si>
    <t>L4DT</t>
    <phoneticPr fontId="1"/>
  </si>
  <si>
    <t>ラッチデータ4レジスタ（RLTC4）にラッチするカウンター選択</t>
    <rPh sb="29" eb="31">
      <t>センタク</t>
    </rPh>
    <phoneticPr fontId="1"/>
  </si>
  <si>
    <t>L4MD</t>
    <phoneticPr fontId="1"/>
  </si>
  <si>
    <t>ラッチデータ4レジスタ（RLTC4）のラッチ動作仕様</t>
    <rPh sb="22" eb="24">
      <t>ドウサ</t>
    </rPh>
    <rPh sb="24" eb="26">
      <t>シヨウ</t>
    </rPh>
    <phoneticPr fontId="1"/>
  </si>
  <si>
    <t>L4F</t>
    <phoneticPr fontId="1"/>
  </si>
  <si>
    <t>ラッチデータ4レジスタ（RLTC4）のラッチするトリガー信号ノイズフィルター</t>
    <rPh sb="28" eb="30">
      <t>シンゴウ</t>
    </rPh>
    <phoneticPr fontId="1"/>
  </si>
  <si>
    <t>SSCM</t>
    <phoneticPr fontId="1"/>
  </si>
  <si>
    <t>1 : スタートコマンド書き込み済み</t>
    <phoneticPr fontId="1"/>
  </si>
  <si>
    <t>0 : 動作停止またはリセット後スタートコマンド書き込みなし</t>
    <phoneticPr fontId="1"/>
  </si>
  <si>
    <t>SRUN</t>
    <phoneticPr fontId="1"/>
  </si>
  <si>
    <t>0 : "BSY=Hレベル"(停止中)</t>
    <phoneticPr fontId="1"/>
  </si>
  <si>
    <t>1 : "BSY=Lレベル"(動作中)</t>
    <phoneticPr fontId="1"/>
  </si>
  <si>
    <t>SENI</t>
    <phoneticPr fontId="1"/>
  </si>
  <si>
    <t>0 : 停止割り込み発生なし、または"RENV2.IEND=0"</t>
    <phoneticPr fontId="1"/>
  </si>
  <si>
    <t>1 : 停止割り込み発生</t>
    <phoneticPr fontId="1"/>
  </si>
  <si>
    <t>SEND</t>
  </si>
  <si>
    <t>0 : スタートコマンド書き込み済み、またはリセット後スタートなし</t>
  </si>
  <si>
    <t>1 : 動作停止</t>
  </si>
  <si>
    <t>SERR</t>
  </si>
  <si>
    <t>0 : エラー割り込み発生なし</t>
  </si>
  <si>
    <t>1 : エラー割り込み発生した</t>
  </si>
  <si>
    <t>SINT</t>
  </si>
  <si>
    <t>0 : イベント割り込み発生なし</t>
    <phoneticPr fontId="1"/>
  </si>
  <si>
    <t>1 : イベント割り込み発生</t>
    <phoneticPr fontId="1"/>
  </si>
  <si>
    <t>SSC</t>
    <phoneticPr fontId="1"/>
  </si>
  <si>
    <t>実行中または停止時のシーケンス番号(RMD.MSN)</t>
    <phoneticPr fontId="1"/>
  </si>
  <si>
    <t>SCP1</t>
    <phoneticPr fontId="1"/>
  </si>
  <si>
    <t>0 : コンパレーター1（RCMP1）が成立していない</t>
    <phoneticPr fontId="1"/>
  </si>
  <si>
    <t>1 : コンパレーター1（RCMP1）が成立</t>
    <phoneticPr fontId="1"/>
  </si>
  <si>
    <t>SCP2</t>
    <phoneticPr fontId="1"/>
  </si>
  <si>
    <t>0 : コンパレーター2（RCMP2）が成立していない</t>
    <phoneticPr fontId="1"/>
  </si>
  <si>
    <t>1 : コンパレーター2（RCMP2）が成立</t>
    <phoneticPr fontId="1"/>
  </si>
  <si>
    <t>SCP3</t>
    <phoneticPr fontId="1"/>
  </si>
  <si>
    <t>0 : 対象カウンター値がコンパレータ3（RCMP3）以下</t>
    <phoneticPr fontId="1"/>
  </si>
  <si>
    <t>1 : 対象カウンター値がコンパレータ3（RCMP3）を越えた</t>
    <rPh sb="28" eb="29">
      <t>コ</t>
    </rPh>
    <phoneticPr fontId="1"/>
  </si>
  <si>
    <t>SCP4</t>
    <phoneticPr fontId="1"/>
  </si>
  <si>
    <t>0 : 対象カウンター値がコンパレータ4（RCMP4）以下</t>
    <phoneticPr fontId="1"/>
  </si>
  <si>
    <t>1 : 対象カウンター値がコンパレータ4（RCMP4）を越えた</t>
    <rPh sb="28" eb="29">
      <t>コ</t>
    </rPh>
    <phoneticPr fontId="1"/>
  </si>
  <si>
    <t>常に0</t>
  </si>
  <si>
    <t>常に0</t>
    <phoneticPr fontId="1"/>
  </si>
  <si>
    <t>SEOR</t>
    <phoneticPr fontId="1"/>
  </si>
  <si>
    <t>0 : 目標位置で停止状態あるいは動作状態</t>
    <phoneticPr fontId="1"/>
  </si>
  <si>
    <t>1 : 目標位置以外で停止状態</t>
    <phoneticPr fontId="1"/>
  </si>
  <si>
    <t>SPRF</t>
    <phoneticPr fontId="1"/>
  </si>
  <si>
    <t>0 : 継続動作データ用プリレジスタが未確定</t>
    <phoneticPr fontId="1"/>
  </si>
  <si>
    <t>1 : 継続動作データ用プリレジスタが確定</t>
    <phoneticPr fontId="1"/>
  </si>
  <si>
    <t>IOP0</t>
    <phoneticPr fontId="1"/>
  </si>
  <si>
    <t>IOP1</t>
  </si>
  <si>
    <t>IOP2</t>
  </si>
  <si>
    <t>IOP3</t>
  </si>
  <si>
    <t>IOP4</t>
  </si>
  <si>
    <t>IOP5</t>
  </si>
  <si>
    <t>IOP6</t>
  </si>
  <si>
    <t>IOP7</t>
  </si>
  <si>
    <t>0 : P0端子、Lレベル</t>
    <rPh sb="4" eb="8">
      <t>p0タンシ</t>
    </rPh>
    <phoneticPr fontId="1"/>
  </si>
  <si>
    <t>1 : P0端子、Hレベル</t>
    <phoneticPr fontId="1"/>
  </si>
  <si>
    <t>0 : P1端子、Lレベル</t>
    <rPh sb="6" eb="8">
      <t>タンシ</t>
    </rPh>
    <phoneticPr fontId="1"/>
  </si>
  <si>
    <t>0 : P2端子、Lレベル</t>
    <rPh sb="6" eb="8">
      <t>タンシ</t>
    </rPh>
    <phoneticPr fontId="1"/>
  </si>
  <si>
    <t>0 : P3端子、Lレベル</t>
    <rPh sb="6" eb="8">
      <t>タンシ</t>
    </rPh>
    <phoneticPr fontId="1"/>
  </si>
  <si>
    <t>0 : P4端子、Lレベル</t>
    <rPh sb="6" eb="8">
      <t>タンシ</t>
    </rPh>
    <phoneticPr fontId="1"/>
  </si>
  <si>
    <t>0 : P5端子、Lレベル</t>
    <rPh sb="6" eb="8">
      <t>タンシ</t>
    </rPh>
    <phoneticPr fontId="1"/>
  </si>
  <si>
    <t>0 : P6端子、Lレベル</t>
    <rPh sb="6" eb="8">
      <t>タンシ</t>
    </rPh>
    <phoneticPr fontId="1"/>
  </si>
  <si>
    <t>0 : P7端子、Lレベル</t>
    <rPh sb="6" eb="8">
      <t>タンシ</t>
    </rPh>
    <phoneticPr fontId="1"/>
  </si>
  <si>
    <t>1 : P1端子、Hレベル</t>
    <phoneticPr fontId="1"/>
  </si>
  <si>
    <t>1 : P2端子、Hレベル</t>
    <phoneticPr fontId="1"/>
  </si>
  <si>
    <t>1 : P3端子、Hレベル</t>
    <phoneticPr fontId="1"/>
  </si>
  <si>
    <t>1 : P4端子、Hレベル</t>
    <phoneticPr fontId="1"/>
  </si>
  <si>
    <t>1 : P5端子、Hレベル</t>
    <phoneticPr fontId="1"/>
  </si>
  <si>
    <t>1 : P6端子、Hレベル</t>
    <phoneticPr fontId="1"/>
  </si>
  <si>
    <t>1 : P7端子、Hレベル</t>
    <phoneticPr fontId="1"/>
  </si>
  <si>
    <t>SFU</t>
    <phoneticPr fontId="1"/>
  </si>
  <si>
    <t>SFD</t>
    <phoneticPr fontId="1"/>
  </si>
  <si>
    <t>SFC</t>
    <phoneticPr fontId="1"/>
  </si>
  <si>
    <t>SALM</t>
    <phoneticPr fontId="1"/>
  </si>
  <si>
    <t>SPEL</t>
    <phoneticPr fontId="1"/>
  </si>
  <si>
    <t>SMEL</t>
    <phoneticPr fontId="1"/>
  </si>
  <si>
    <t>SORG</t>
    <phoneticPr fontId="1"/>
  </si>
  <si>
    <t>SSD</t>
    <phoneticPr fontId="1"/>
  </si>
  <si>
    <t>0 : 加速中以外</t>
    <phoneticPr fontId="1"/>
  </si>
  <si>
    <t>0 : 減速中以外</t>
    <phoneticPr fontId="1"/>
  </si>
  <si>
    <t>0 : 定速中以外</t>
    <phoneticPr fontId="1"/>
  </si>
  <si>
    <t>0 : アラーム信号がOFF</t>
    <phoneticPr fontId="1"/>
  </si>
  <si>
    <t>0 : プラス側のエンドリミット信号がOFF</t>
    <phoneticPr fontId="1"/>
  </si>
  <si>
    <t>0 : マイナス側のエンドリミット信号がOFF</t>
    <phoneticPr fontId="1"/>
  </si>
  <si>
    <t>0 : 原点信号がOFF</t>
    <phoneticPr fontId="1"/>
  </si>
  <si>
    <t>0 : スローダウンラッチ信号がOFF</t>
    <phoneticPr fontId="1"/>
  </si>
  <si>
    <t>1 : 加速中</t>
    <phoneticPr fontId="1"/>
  </si>
  <si>
    <t>1 : 減速中</t>
    <phoneticPr fontId="1"/>
  </si>
  <si>
    <t>1 : 定速中</t>
    <phoneticPr fontId="1"/>
  </si>
  <si>
    <t>1 : アラーム信号がON</t>
    <phoneticPr fontId="1"/>
  </si>
  <si>
    <t>1 : プラス側のエンドリミット信号がON</t>
    <phoneticPr fontId="1"/>
  </si>
  <si>
    <t>1 : マイナス側のエンドリミット信号がON</t>
    <phoneticPr fontId="1"/>
  </si>
  <si>
    <t>1 : 原点信号がON</t>
    <phoneticPr fontId="1"/>
  </si>
  <si>
    <t>1 : スローダウンラッチ信号がON</t>
    <phoneticPr fontId="1"/>
  </si>
  <si>
    <t>3-0</t>
    <phoneticPr fontId="3"/>
  </si>
  <si>
    <t>SDIN</t>
    <phoneticPr fontId="1"/>
  </si>
  <si>
    <t>SSTA</t>
  </si>
  <si>
    <t>SSTP</t>
  </si>
  <si>
    <t>SEMG</t>
  </si>
  <si>
    <t>SPCS</t>
  </si>
  <si>
    <t>SERC</t>
  </si>
  <si>
    <t>SEZ</t>
  </si>
  <si>
    <t>CND</t>
    <phoneticPr fontId="3"/>
  </si>
  <si>
    <t>動作状態を確認します。
0000 :停止中
0001 :外部スイッチ信号の入力待ち
0010 :同時スタート信号の入力待ち
0011 :内部同期信号の入力待ち
0100 :対象軸の停止待ち
0101 :偏差カウンタークリア信号OFFタイマーの完了待ち
0110 :方向変化タイマーの完了待ち
0111 :未定義
1000 :手動パルサー信号の入力待ち
1001 :未定義
1010 :FL定速中
1011 :加速中
1100 :FH定速中
1101 :減速中
1110 :位置決め完了信号の入力待ち
1111 :スタート/停止制御中</t>
    <phoneticPr fontId="3"/>
  </si>
  <si>
    <t>SCSD</t>
  </si>
  <si>
    <t>SPDR</t>
  </si>
  <si>
    <t>1 : 非常停止入力信号（CEMG）、Lレベル</t>
    <rPh sb="8" eb="10">
      <t>ニュウリョク</t>
    </rPh>
    <phoneticPr fontId="1"/>
  </si>
  <si>
    <t>1 : エンコーダZ相入力信号（EZn）、Lレベル</t>
    <rPh sb="10" eb="11">
      <t>ソウ</t>
    </rPh>
    <rPh sb="11" eb="13">
      <t>ニュウリョク</t>
    </rPh>
    <rPh sb="13" eb="15">
      <t>シンゴウ</t>
    </rPh>
    <phoneticPr fontId="1"/>
  </si>
  <si>
    <t>SMDR</t>
    <phoneticPr fontId="1"/>
  </si>
  <si>
    <t>SLTC</t>
    <phoneticPr fontId="1"/>
  </si>
  <si>
    <t>SINP</t>
    <phoneticPr fontId="1"/>
  </si>
  <si>
    <t>SDIR</t>
  </si>
  <si>
    <t>SL3E</t>
  </si>
  <si>
    <t>SL3C</t>
  </si>
  <si>
    <t>SL3F</t>
  </si>
  <si>
    <t>SL4E</t>
  </si>
  <si>
    <t>SL4C</t>
  </si>
  <si>
    <t>SL4F</t>
  </si>
  <si>
    <t>0 : 動作方向はプラス
1 : 動作方向はマイナス</t>
    <phoneticPr fontId="1"/>
  </si>
  <si>
    <t>0 : ラッチレジスタ3（RLTC3）用トリガー信号を監視しない
1 : ラッチレジスタ3（RLTC3）用トリガー信号を監視する
動作コマンド、監視開始（LTC3E、3Ch)</t>
    <rPh sb="65" eb="67">
      <t>ドウサ</t>
    </rPh>
    <rPh sb="72" eb="76">
      <t>カンシカイシ</t>
    </rPh>
    <phoneticPr fontId="1"/>
  </si>
  <si>
    <t>0 : ラッチレジスタ3（RLTC3）でラッチしない
1 : ラッチレジスタ3（RLTC3）で一度以上ラッチ
動作コマンド、監視終了（LTC3D、3Dh)</t>
    <rPh sb="64" eb="66">
      <t>シュウリョウ</t>
    </rPh>
    <phoneticPr fontId="1"/>
  </si>
  <si>
    <t>ラッチレジスタ3（RLTC3）値が変更される度にトグル変化
動作コマンド、監視終了（LTC3D、3Dh)</t>
    <phoneticPr fontId="1"/>
  </si>
  <si>
    <t>0 : ラッチレジスタ4（RLTC4）用トリガー信号を監視しない
1 : ラッチレジスタ4（RLTC4）用トリガー信号を監視する
動作コマンド、監視開始（LTC4E、3Dh)</t>
    <rPh sb="65" eb="67">
      <t>ドウサ</t>
    </rPh>
    <rPh sb="72" eb="76">
      <t>カンシカイシ</t>
    </rPh>
    <phoneticPr fontId="1"/>
  </si>
  <si>
    <t>0 : ラッチレジスタ4（RLTC4）でラッチしない
1 : ラッチレジスタ4（RLTC4）で一度以上ラッチ
動作コマンド、監視終了（LTC４D、3Fh)</t>
    <rPh sb="64" eb="66">
      <t>シュウリョウ</t>
    </rPh>
    <phoneticPr fontId="1"/>
  </si>
  <si>
    <t>ラッチレジスタ4（RLTC4）値が変更される度にトグル変化
動作コマンド、監視終了（LTC４D、3Fh)</t>
    <phoneticPr fontId="1"/>
  </si>
  <si>
    <t>ESPL</t>
    <phoneticPr fontId="3"/>
  </si>
  <si>
    <t>1 : 同時スローダウン入力信号（CSD）、Lレベル</t>
    <rPh sb="4" eb="6">
      <t>ドウジ</t>
    </rPh>
    <rPh sb="12" eb="14">
      <t>ニュウリョク</t>
    </rPh>
    <phoneticPr fontId="1"/>
  </si>
  <si>
    <t>1 : 同時スタート入力信号（CSTA）、Lレベル</t>
    <rPh sb="4" eb="6">
      <t>ドウジ</t>
    </rPh>
    <rPh sb="10" eb="12">
      <t>ニュウリョク</t>
    </rPh>
    <phoneticPr fontId="1"/>
  </si>
  <si>
    <t>1 : 同時停止入力信号（CSTP）、Lレベル</t>
    <rPh sb="4" eb="6">
      <t>ドウジ</t>
    </rPh>
    <rPh sb="6" eb="8">
      <t>テイシ</t>
    </rPh>
    <rPh sb="8" eb="10">
      <t>ニュウリョク</t>
    </rPh>
    <phoneticPr fontId="1"/>
  </si>
  <si>
    <t>1 : プラス側のエンドリミット信号がONで停止</t>
    <phoneticPr fontId="1"/>
  </si>
  <si>
    <t>ESML</t>
    <phoneticPr fontId="1"/>
  </si>
  <si>
    <t>1 : マイナス側のエンドリミット信号がONで停止</t>
    <phoneticPr fontId="1"/>
  </si>
  <si>
    <t>ESAL</t>
  </si>
  <si>
    <t>ESSP</t>
  </si>
  <si>
    <t>ESEM</t>
  </si>
  <si>
    <t>ESSD</t>
  </si>
  <si>
    <t>ESPO</t>
  </si>
  <si>
    <t>ESEE</t>
  </si>
  <si>
    <t>ESPE</t>
  </si>
  <si>
    <t>ESPS</t>
  </si>
  <si>
    <t>ESMS</t>
    <phoneticPr fontId="1"/>
  </si>
  <si>
    <t>1 : アラーム信号ONで停止、または停止中にアラーム信号ON</t>
    <rPh sb="8" eb="10">
      <t>シンゴウ</t>
    </rPh>
    <rPh sb="13" eb="15">
      <t>テイシ</t>
    </rPh>
    <rPh sb="19" eb="21">
      <t>テイシ</t>
    </rPh>
    <rPh sb="21" eb="22">
      <t>チュウ</t>
    </rPh>
    <rPh sb="27" eb="29">
      <t>シンゴウ</t>
    </rPh>
    <phoneticPr fontId="1"/>
  </si>
  <si>
    <t>1 : 同時停止信号がONで停止</t>
    <rPh sb="4" eb="6">
      <t>ドウジ</t>
    </rPh>
    <rPh sb="6" eb="8">
      <t>テイシ</t>
    </rPh>
    <rPh sb="8" eb="10">
      <t>シンゴウ</t>
    </rPh>
    <rPh sb="14" eb="16">
      <t>テイシ</t>
    </rPh>
    <phoneticPr fontId="1"/>
  </si>
  <si>
    <t>1 : 非常停止信号がON、または非常停止コマンド（CMEMG、05h)書き込み</t>
    <rPh sb="17" eb="21">
      <t>ヒジョウテイシ</t>
    </rPh>
    <phoneticPr fontId="1"/>
  </si>
  <si>
    <t>1 : スローダウン信号がONで停止</t>
    <rPh sb="10" eb="12">
      <t>シンゴウ</t>
    </rPh>
    <rPh sb="16" eb="18">
      <t>テイシ</t>
    </rPh>
    <phoneticPr fontId="1"/>
  </si>
  <si>
    <t>1 : 手動パルサー信号のバッファーカウンターオーバーフローで停止</t>
    <rPh sb="4" eb="6">
      <t>シュドウ</t>
    </rPh>
    <rPh sb="10" eb="12">
      <t>シンゴウ</t>
    </rPh>
    <rPh sb="31" eb="33">
      <t>テイシ</t>
    </rPh>
    <phoneticPr fontId="1"/>
  </si>
  <si>
    <t>1 : エンコーダー信号の入力エラー発生</t>
    <phoneticPr fontId="1"/>
  </si>
  <si>
    <t>1 : 手動パルサー信号の入力エラー発生</t>
    <rPh sb="4" eb="6">
      <t>シュドウ</t>
    </rPh>
    <rPh sb="10" eb="12">
      <t>シンゴウ</t>
    </rPh>
    <rPh sb="13" eb="15">
      <t>ニュウリョク</t>
    </rPh>
    <rPh sb="18" eb="20">
      <t>ハッセイ</t>
    </rPh>
    <phoneticPr fontId="1"/>
  </si>
  <si>
    <t>1 : プラス側ソフトウェアリミット検出で停止</t>
    <rPh sb="7" eb="8">
      <t>ガワ</t>
    </rPh>
    <rPh sb="18" eb="20">
      <t>ケンシュツ</t>
    </rPh>
    <rPh sb="21" eb="23">
      <t>テイシ</t>
    </rPh>
    <phoneticPr fontId="1"/>
  </si>
  <si>
    <t>1 : マイナス側ソフトウェアリミット検出で停止</t>
    <phoneticPr fontId="1"/>
  </si>
  <si>
    <t>IREN</t>
  </si>
  <si>
    <t>IRNM</t>
  </si>
  <si>
    <t>IRUS</t>
  </si>
  <si>
    <t>IRUE</t>
  </si>
  <si>
    <t>IRDS</t>
  </si>
  <si>
    <t>IRDE</t>
  </si>
  <si>
    <t>IRC1</t>
  </si>
  <si>
    <t>IRC2</t>
  </si>
  <si>
    <t>IRLT</t>
  </si>
  <si>
    <t>IROL</t>
  </si>
  <si>
    <t>IRSD</t>
  </si>
  <si>
    <t>IRDR</t>
  </si>
  <si>
    <t>IRSA</t>
  </si>
  <si>
    <t>IREZ</t>
  </si>
  <si>
    <t>IRBY</t>
  </si>
  <si>
    <t>1 : 正常停止で割り込み発生</t>
    <phoneticPr fontId="1"/>
  </si>
  <si>
    <t>1 : プリレジスタが書き込み可能に変化すると割り込みを発生</t>
    <phoneticPr fontId="1"/>
  </si>
  <si>
    <t>1 : 加速開始で割り込み発生</t>
    <phoneticPr fontId="1"/>
  </si>
  <si>
    <t>1 : 加速終了で割り込み発生</t>
    <rPh sb="4" eb="6">
      <t>カソク</t>
    </rPh>
    <rPh sb="6" eb="8">
      <t>シュウリョウ</t>
    </rPh>
    <rPh sb="9" eb="10">
      <t>ワ</t>
    </rPh>
    <rPh sb="11" eb="12">
      <t>コ</t>
    </rPh>
    <rPh sb="13" eb="15">
      <t>ハッセイ</t>
    </rPh>
    <phoneticPr fontId="1"/>
  </si>
  <si>
    <t>1 : 減速開始で割り込み発生</t>
    <rPh sb="4" eb="6">
      <t>ゲンソク</t>
    </rPh>
    <phoneticPr fontId="1"/>
  </si>
  <si>
    <t>1 : 減速終了で割り込み発生</t>
    <rPh sb="4" eb="6">
      <t>ゲンソク</t>
    </rPh>
    <rPh sb="6" eb="8">
      <t>シュウリョウ</t>
    </rPh>
    <rPh sb="9" eb="10">
      <t>ワ</t>
    </rPh>
    <rPh sb="11" eb="12">
      <t>コ</t>
    </rPh>
    <rPh sb="13" eb="15">
      <t>ハッセイ</t>
    </rPh>
    <phoneticPr fontId="1"/>
  </si>
  <si>
    <t>1 : コンパレーター1が成立時割り込み発生</t>
    <rPh sb="13" eb="15">
      <t>セイリツ</t>
    </rPh>
    <rPh sb="15" eb="16">
      <t>ジ</t>
    </rPh>
    <rPh sb="16" eb="17">
      <t>ワ</t>
    </rPh>
    <rPh sb="18" eb="19">
      <t>コ</t>
    </rPh>
    <rPh sb="20" eb="22">
      <t>ハッセイ</t>
    </rPh>
    <phoneticPr fontId="1"/>
  </si>
  <si>
    <t>1 : コンパレーター2が成立時割り込み発生</t>
    <phoneticPr fontId="1"/>
  </si>
  <si>
    <t>1 : カウンターラッチ信号入力でカウント値をラッチすると、割り込み発生</t>
    <rPh sb="12" eb="14">
      <t>シンゴウ</t>
    </rPh>
    <rPh sb="14" eb="16">
      <t>ニュウリョク</t>
    </rPh>
    <rPh sb="21" eb="22">
      <t>チ</t>
    </rPh>
    <rPh sb="30" eb="31">
      <t>ワ</t>
    </rPh>
    <rPh sb="32" eb="33">
      <t>コ</t>
    </rPh>
    <rPh sb="34" eb="36">
      <t>ハッセイ</t>
    </rPh>
    <phoneticPr fontId="1"/>
  </si>
  <si>
    <t>1 : 原点信号がONすると、割り込み発生</t>
    <rPh sb="4" eb="6">
      <t>ゲンテン</t>
    </rPh>
    <rPh sb="6" eb="8">
      <t>シンゴウ</t>
    </rPh>
    <rPh sb="15" eb="16">
      <t>ワ</t>
    </rPh>
    <rPh sb="17" eb="18">
      <t>コ</t>
    </rPh>
    <rPh sb="19" eb="21">
      <t>ハッセイ</t>
    </rPh>
    <phoneticPr fontId="1"/>
  </si>
  <si>
    <t>1 : スローダウン信号がONすると、割り込み発生</t>
    <phoneticPr fontId="1"/>
  </si>
  <si>
    <t>1 : PDRn端子かMDRn端子の入力変化で、割り込み発生</t>
    <phoneticPr fontId="1"/>
  </si>
  <si>
    <t>1 : 同時スタート信号（CSTA）がLレベルに変化すると、割り込みを発生</t>
    <rPh sb="4" eb="6">
      <t>ドウジ</t>
    </rPh>
    <rPh sb="10" eb="12">
      <t>シンゴウ</t>
    </rPh>
    <phoneticPr fontId="1"/>
  </si>
  <si>
    <t>1 : 環境設定2レジスタ（RENV2）の原点復帰モード選択（ORM）=1（モード1）で減速中に停止すると、割り込み発生</t>
    <rPh sb="4" eb="8">
      <t>カンキョウセッテイ</t>
    </rPh>
    <rPh sb="21" eb="23">
      <t>ゲンテン</t>
    </rPh>
    <rPh sb="23" eb="25">
      <t>フッキ</t>
    </rPh>
    <rPh sb="28" eb="30">
      <t>センタク</t>
    </rPh>
    <phoneticPr fontId="1"/>
  </si>
  <si>
    <t>1 : スタートすると割り込み発生</t>
    <phoneticPr fontId="1"/>
  </si>
  <si>
    <t>IRL3</t>
    <phoneticPr fontId="1"/>
  </si>
  <si>
    <t>1 : ラッチデータ3レジスタ（RLTC3）にカウント値をラッチすると、割り込み発生</t>
    <phoneticPr fontId="1"/>
  </si>
  <si>
    <t>IRL4</t>
  </si>
  <si>
    <t>1 : ラッチデータ4レジスタ（RLTC4）にカウント値をラッチすると、割り込み発生</t>
    <phoneticPr fontId="1"/>
  </si>
  <si>
    <t>ISEN</t>
  </si>
  <si>
    <t>ISNM</t>
  </si>
  <si>
    <t>ISUS</t>
  </si>
  <si>
    <t>ISUE</t>
  </si>
  <si>
    <t>ISDS</t>
  </si>
  <si>
    <t>ISDE</t>
  </si>
  <si>
    <t>ISC1</t>
  </si>
  <si>
    <t>ISC2</t>
  </si>
  <si>
    <t>ISLT</t>
  </si>
  <si>
    <t>ISOL</t>
  </si>
  <si>
    <t>ISSD</t>
  </si>
  <si>
    <t>ISPD</t>
  </si>
  <si>
    <t>ISMD</t>
  </si>
  <si>
    <t>ISSA</t>
  </si>
  <si>
    <t>ISPS</t>
  </si>
  <si>
    <t>ISMS</t>
  </si>
  <si>
    <t>ISEZ</t>
  </si>
  <si>
    <t>ISBY</t>
  </si>
  <si>
    <t>ISL3</t>
  </si>
  <si>
    <t>ISL4</t>
  </si>
  <si>
    <t>1 : 正常停止した</t>
    <phoneticPr fontId="1"/>
  </si>
  <si>
    <t>1 : プリレジスタが書き込み可能に変化した</t>
    <phoneticPr fontId="1"/>
  </si>
  <si>
    <t>1 : 加速開始した</t>
    <phoneticPr fontId="1"/>
  </si>
  <si>
    <t>1 : 加速終了した</t>
    <rPh sb="4" eb="6">
      <t>カソク</t>
    </rPh>
    <rPh sb="6" eb="8">
      <t>シュウリョウ</t>
    </rPh>
    <phoneticPr fontId="1"/>
  </si>
  <si>
    <t>1 : 減速開始した</t>
    <rPh sb="4" eb="6">
      <t>ゲンソク</t>
    </rPh>
    <phoneticPr fontId="1"/>
  </si>
  <si>
    <t>1 : 減速終了した</t>
    <rPh sb="4" eb="6">
      <t>ゲンソク</t>
    </rPh>
    <rPh sb="6" eb="8">
      <t>シュウリョウ</t>
    </rPh>
    <phoneticPr fontId="1"/>
  </si>
  <si>
    <t>1 : コンパレーター1が成立した</t>
    <rPh sb="13" eb="15">
      <t>セイリツ</t>
    </rPh>
    <phoneticPr fontId="1"/>
  </si>
  <si>
    <t>1 : コンパレーター2が成立した</t>
    <phoneticPr fontId="1"/>
  </si>
  <si>
    <t>1 : カウンターラッチ信号入力でカウント値をラッチした</t>
    <rPh sb="12" eb="14">
      <t>シンゴウ</t>
    </rPh>
    <rPh sb="14" eb="16">
      <t>ニュウリョク</t>
    </rPh>
    <rPh sb="21" eb="22">
      <t>チ</t>
    </rPh>
    <phoneticPr fontId="1"/>
  </si>
  <si>
    <t>1 : 原点信号がONした</t>
    <rPh sb="4" eb="6">
      <t>ゲンテン</t>
    </rPh>
    <rPh sb="6" eb="8">
      <t>シンゴウ</t>
    </rPh>
    <phoneticPr fontId="1"/>
  </si>
  <si>
    <t>1 : スローダウン信号がONした</t>
    <phoneticPr fontId="1"/>
  </si>
  <si>
    <t>1 : プラス側のスイッチ信号入力が変化した</t>
    <rPh sb="7" eb="8">
      <t>ガワ</t>
    </rPh>
    <rPh sb="13" eb="15">
      <t>シンゴウ</t>
    </rPh>
    <rPh sb="15" eb="17">
      <t>ニュウリョク</t>
    </rPh>
    <rPh sb="18" eb="19">
      <t>ヘン</t>
    </rPh>
    <rPh sb="19" eb="20">
      <t>カ</t>
    </rPh>
    <phoneticPr fontId="1"/>
  </si>
  <si>
    <t>1 : マイナス側のスイッチ信号入力が変化した</t>
    <rPh sb="8" eb="9">
      <t>ガワ</t>
    </rPh>
    <rPh sb="14" eb="16">
      <t>シンゴウ</t>
    </rPh>
    <rPh sb="16" eb="18">
      <t>ニュウリョク</t>
    </rPh>
    <rPh sb="19" eb="21">
      <t>ヘンカ</t>
    </rPh>
    <phoneticPr fontId="1"/>
  </si>
  <si>
    <t>1 : 同時スタート信号（CSTA）がLレベルに変化した</t>
    <phoneticPr fontId="1"/>
  </si>
  <si>
    <t>1 : プラス側のソフトウェアリミット検出した</t>
    <phoneticPr fontId="1"/>
  </si>
  <si>
    <t>1 : マイナス側のソフトウェアリミット検出した</t>
    <phoneticPr fontId="1"/>
  </si>
  <si>
    <t>1 : 環境設定2レジスタ（RENV2）の原点復帰モード選択（ORM）=1（モード1）で減速中に停止した</t>
    <phoneticPr fontId="1"/>
  </si>
  <si>
    <t>1 : スタートした</t>
    <phoneticPr fontId="1"/>
  </si>
  <si>
    <t>1 : ラッチデータ3レジスタ（RLTC3）にカウント値をラッチした</t>
    <phoneticPr fontId="1"/>
  </si>
  <si>
    <t>1 : ラッチデータ4レジスタ（RLTC4）にカウント値をラッチした</t>
    <phoneticPr fontId="1"/>
  </si>
  <si>
    <t>レジスタ一覧</t>
    <rPh sb="4" eb="6">
      <t>イチラン</t>
    </rPh>
    <phoneticPr fontId="3"/>
  </si>
  <si>
    <t>スローダウン信号（SDn）の入力機能設定</t>
    <rPh sb="6" eb="8">
      <t>シンゴウ</t>
    </rPh>
    <phoneticPr fontId="1"/>
  </si>
  <si>
    <t>0 : 無効</t>
    <rPh sb="4" eb="6">
      <t>ムコウ</t>
    </rPh>
    <phoneticPr fontId="3"/>
  </si>
  <si>
    <t>0 : 直線加減速</t>
    <phoneticPr fontId="3"/>
  </si>
  <si>
    <t>0 : 出力パルスカウント</t>
    <phoneticPr fontId="1"/>
  </si>
  <si>
    <t>0 : 自動設定</t>
    <rPh sb="4" eb="6">
      <t>ジドウ</t>
    </rPh>
    <rPh sb="6" eb="8">
      <t>セッテイ</t>
    </rPh>
    <phoneticPr fontId="3"/>
  </si>
  <si>
    <t>0 : 汎用入力</t>
    <rPh sb="0" eb="8">
      <t>ハンヨウニュウリョク</t>
    </rPh>
    <phoneticPr fontId="3"/>
  </si>
  <si>
    <t>0 : 汎用入力</t>
    <rPh sb="4" eb="6">
      <t>ハンヨウ</t>
    </rPh>
    <rPh sb="6" eb="8">
      <t>ニュウリョク</t>
    </rPh>
    <phoneticPr fontId="3"/>
  </si>
  <si>
    <t>0 : 汎用出力</t>
    <rPh sb="4" eb="6">
      <t>ハンヨウ</t>
    </rPh>
    <rPh sb="6" eb="8">
      <t>シュツリョク</t>
    </rPh>
    <phoneticPr fontId="1"/>
  </si>
  <si>
    <t>0 : 回避</t>
    <rPh sb="4" eb="6">
      <t>カイヒ</t>
    </rPh>
    <phoneticPr fontId="3"/>
  </si>
  <si>
    <t>0 : 無効</t>
    <rPh sb="0" eb="6">
      <t>ムコウ</t>
    </rPh>
    <phoneticPr fontId="3"/>
  </si>
  <si>
    <t>1 : S字加減速</t>
    <phoneticPr fontId="3"/>
  </si>
  <si>
    <t>1 : 無効</t>
    <rPh sb="4" eb="6">
      <t>ムコウ</t>
    </rPh>
    <phoneticPr fontId="1"/>
  </si>
  <si>
    <t>1 : 手動設定</t>
    <rPh sb="0" eb="8">
      <t>シュドウセッテイ</t>
    </rPh>
    <phoneticPr fontId="3"/>
  </si>
  <si>
    <t>1 : X軸選択</t>
    <rPh sb="5" eb="6">
      <t>ジク</t>
    </rPh>
    <rPh sb="6" eb="8">
      <t>センタク</t>
    </rPh>
    <phoneticPr fontId="3"/>
  </si>
  <si>
    <t>1 : Y軸選択</t>
    <rPh sb="5" eb="6">
      <t>ジク</t>
    </rPh>
    <rPh sb="6" eb="8">
      <t>センタク</t>
    </rPh>
    <phoneticPr fontId="3"/>
  </si>
  <si>
    <t>1 : Z軸選択</t>
    <rPh sb="0" eb="8">
      <t>ジクセンタク</t>
    </rPh>
    <phoneticPr fontId="3"/>
  </si>
  <si>
    <t>1 : U軸選択</t>
    <rPh sb="0" eb="8">
      <t>ジクセンタク</t>
    </rPh>
    <phoneticPr fontId="3"/>
  </si>
  <si>
    <t>1 : 減速or即停止</t>
    <rPh sb="8" eb="10">
      <t>ゲンソクソクテイシ</t>
    </rPh>
    <phoneticPr fontId="3"/>
  </si>
  <si>
    <t>1 : 無効</t>
    <rPh sb="0" eb="6">
      <t>ムコウ</t>
    </rPh>
    <phoneticPr fontId="3"/>
  </si>
  <si>
    <t>1 : FL速度に変更</t>
    <rPh sb="6" eb="8">
      <t>ソクド</t>
    </rPh>
    <rPh sb="9" eb="11">
      <t>ヘンコウ</t>
    </rPh>
    <phoneticPr fontId="3"/>
  </si>
  <si>
    <t>1 : 減速orFL定速中</t>
    <rPh sb="4" eb="6">
      <t>ゲンソク</t>
    </rPh>
    <rPh sb="10" eb="11">
      <t>テイ</t>
    </rPh>
    <rPh sb="11" eb="12">
      <t>ソク</t>
    </rPh>
    <rPh sb="12" eb="13">
      <t>チュウ</t>
    </rPh>
    <phoneticPr fontId="3"/>
  </si>
  <si>
    <t>位置決め完了信号（INPn）の入力機能を設定</t>
    <rPh sb="0" eb="3">
      <t>イチギ</t>
    </rPh>
    <rPh sb="4" eb="6">
      <t>カンリョウ</t>
    </rPh>
    <rPh sb="6" eb="8">
      <t>シンゴウ</t>
    </rPh>
    <phoneticPr fontId="1"/>
  </si>
  <si>
    <t>高速動作時の加減速特性を選択</t>
    <phoneticPr fontId="1"/>
  </si>
  <si>
    <t>指令パルスのカウント機能を選択</t>
    <phoneticPr fontId="1"/>
  </si>
  <si>
    <t>動作完了タイミングを選択</t>
    <phoneticPr fontId="1"/>
  </si>
  <si>
    <t>0 : 出力パルス周期完了</t>
    <rPh sb="4" eb="6">
      <t>シュツリョク</t>
    </rPh>
    <rPh sb="9" eb="11">
      <t>シュウキ</t>
    </rPh>
    <rPh sb="11" eb="13">
      <t>カンリョウ</t>
    </rPh>
    <phoneticPr fontId="3"/>
  </si>
  <si>
    <t>1 : 出力パルスON幅完了</t>
    <rPh sb="0" eb="14">
      <t>ハバカンリョウ</t>
    </rPh>
    <phoneticPr fontId="3"/>
  </si>
  <si>
    <t>スローダウンポイント設定方法を選択</t>
    <phoneticPr fontId="1"/>
  </si>
  <si>
    <t>2bitのシーケンス番号を設定</t>
    <phoneticPr fontId="1"/>
  </si>
  <si>
    <t>制御ソフトウェアを作成する際に、動作ブロックのステップ管理に使用可能</t>
    <rPh sb="32" eb="34">
      <t>カノウ</t>
    </rPh>
    <phoneticPr fontId="1"/>
  </si>
  <si>
    <t>1 : 詳細は下記</t>
    <phoneticPr fontId="3"/>
  </si>
  <si>
    <t>"RMD.MSY=11b"の場合に、X軸を対象軸に含むか選択</t>
    <phoneticPr fontId="3"/>
  </si>
  <si>
    <t>"RMD.MSY=11b"の場合に、Y軸を対象軸に含むか選択</t>
    <phoneticPr fontId="3"/>
  </si>
  <si>
    <t>"RMD.MSY=11b"の場合に、Z軸を対象軸に含むか選択</t>
    <phoneticPr fontId="1"/>
  </si>
  <si>
    <t>"RMD.MSY=11b"の場合に、U軸を対象軸に含むか選択</t>
    <phoneticPr fontId="1"/>
  </si>
  <si>
    <t>CSTP端子の入力機能を選択</t>
    <phoneticPr fontId="1"/>
  </si>
  <si>
    <t>CSTP端子の出力機能を選択</t>
    <phoneticPr fontId="3"/>
  </si>
  <si>
    <t>三角駆動回避機能を選択</t>
    <phoneticPr fontId="1"/>
  </si>
  <si>
    <t>CSD端子の入力機能を選択</t>
    <phoneticPr fontId="1"/>
  </si>
  <si>
    <t>CSD端子の出力機能を選択</t>
    <phoneticPr fontId="1"/>
  </si>
  <si>
    <t>設定</t>
    <rPh sb="0" eb="2">
      <t>セッテイ</t>
    </rPh>
    <phoneticPr fontId="1"/>
  </si>
  <si>
    <t>0 : 減速</t>
    <phoneticPr fontId="3"/>
  </si>
  <si>
    <t>スローダウン信号（SDn）ON時の処理の設定</t>
    <rPh sb="6" eb="8">
      <t>シンゴウ</t>
    </rPh>
    <rPh sb="20" eb="22">
      <t>セッテイ</t>
    </rPh>
    <phoneticPr fontId="3"/>
  </si>
  <si>
    <t>スローダウン信号（SDn）の入力ラッチ機能設定</t>
    <phoneticPr fontId="3"/>
  </si>
  <si>
    <t>スローダウン信号（SDn）の入力論理選択</t>
    <phoneticPr fontId="3"/>
  </si>
  <si>
    <t>アラーム信号（ALM）の入力論理選択</t>
    <phoneticPr fontId="3"/>
  </si>
  <si>
    <t>原点信号（ORGｎ）の入力論理選択</t>
    <rPh sb="0" eb="2">
      <t>ゲンテン</t>
    </rPh>
    <rPh sb="2" eb="4">
      <t>シンゴウ</t>
    </rPh>
    <phoneticPr fontId="3"/>
  </si>
  <si>
    <t>異常停止時の偏差カウンタークリア信号（ERCn）自動出力機能設定</t>
    <rPh sb="6" eb="8">
      <t>ヘンサ</t>
    </rPh>
    <rPh sb="16" eb="18">
      <t>シンゴウ</t>
    </rPh>
    <phoneticPr fontId="3"/>
  </si>
  <si>
    <t>原点復帰完了時の偏差カウンタークリア信号（ERCn）自動出力機能設定</t>
    <phoneticPr fontId="3"/>
  </si>
  <si>
    <t>偏差カウンタークリア信号（ERCｎ）の出力パルス幅を選択</t>
    <rPh sb="0" eb="2">
      <t>ヘンサ</t>
    </rPh>
    <rPh sb="10" eb="12">
      <t>シンゴウ</t>
    </rPh>
    <phoneticPr fontId="3"/>
  </si>
  <si>
    <t>偏差カウンタークリア信号（ERCn）の出力論理選択</t>
    <rPh sb="10" eb="12">
      <t>シンゴウ</t>
    </rPh>
    <phoneticPr fontId="3"/>
  </si>
  <si>
    <t>偏差カウンタークリア信号（ERCn）のOFFタイマー時間選択</t>
    <rPh sb="10" eb="12">
      <t>シンゴウ</t>
    </rPh>
    <phoneticPr fontId="3"/>
  </si>
  <si>
    <t>同時スタート信号（STA）の入力仕様選択</t>
    <rPh sb="0" eb="2">
      <t>ドウジ</t>
    </rPh>
    <rPh sb="6" eb="8">
      <t>シンゴウ</t>
    </rPh>
    <phoneticPr fontId="3"/>
  </si>
  <si>
    <t>同時停止信号（STP）ON時の処理選択</t>
    <rPh sb="0" eb="4">
      <t>ドウジテイシ</t>
    </rPh>
    <rPh sb="4" eb="6">
      <t>シンゴウ</t>
    </rPh>
    <phoneticPr fontId="3"/>
  </si>
  <si>
    <t>位置決め完了信号（INPn）の入力論理選択</t>
    <phoneticPr fontId="3"/>
  </si>
  <si>
    <t>PCSn信号の入力論理選択</t>
    <phoneticPr fontId="3"/>
  </si>
  <si>
    <t>エンコーダー信号（EAn, EBn, Ezn）端子の入力ノイズフィルター選択</t>
    <rPh sb="6" eb="8">
      <t>シンゴウ</t>
    </rPh>
    <rPh sb="23" eb="25">
      <t>タンシ</t>
    </rPh>
    <rPh sb="26" eb="28">
      <t>ニュウリョク</t>
    </rPh>
    <rPh sb="36" eb="38">
      <t>センタク</t>
    </rPh>
    <phoneticPr fontId="3"/>
  </si>
  <si>
    <t>手動パルサー信号（PAn, PBn）端子の入力ノイズフィルター選択</t>
    <rPh sb="0" eb="2">
      <t>シュドウ</t>
    </rPh>
    <rPh sb="6" eb="8">
      <t>シンゴウ</t>
    </rPh>
    <phoneticPr fontId="3"/>
  </si>
  <si>
    <t>0 : 原点復帰0（Z相使用しない）</t>
    <rPh sb="4" eb="8">
      <t>ゲンテンフッキ</t>
    </rPh>
    <rPh sb="11" eb="12">
      <t>ソウ</t>
    </rPh>
    <rPh sb="12" eb="14">
      <t>シヨウ</t>
    </rPh>
    <phoneticPr fontId="3"/>
  </si>
  <si>
    <t>1 : 原点復帰1（Z相使用する）</t>
    <rPh sb="11" eb="12">
      <t>ソウ</t>
    </rPh>
    <rPh sb="12" eb="14">
      <t>シヨウ</t>
    </rPh>
    <phoneticPr fontId="3"/>
  </si>
  <si>
    <t>レジスタ</t>
    <phoneticPr fontId="1"/>
  </si>
  <si>
    <t>プリレジスタ</t>
    <phoneticPr fontId="1"/>
  </si>
  <si>
    <t>RFL</t>
    <phoneticPr fontId="1"/>
  </si>
  <si>
    <t>RFH</t>
    <phoneticPr fontId="1"/>
  </si>
  <si>
    <t>RUR</t>
    <phoneticPr fontId="1"/>
  </si>
  <si>
    <t>RDR</t>
    <phoneticPr fontId="1"/>
  </si>
  <si>
    <t>RMG</t>
    <phoneticPr fontId="1"/>
  </si>
  <si>
    <t>RDP</t>
    <phoneticPr fontId="1"/>
  </si>
  <si>
    <t>RUS</t>
    <phoneticPr fontId="1"/>
  </si>
  <si>
    <t>RDS</t>
    <phoneticPr fontId="1"/>
  </si>
  <si>
    <t>RMV</t>
    <phoneticPr fontId="1"/>
  </si>
  <si>
    <t>RIP</t>
    <phoneticPr fontId="3"/>
  </si>
  <si>
    <t>RMD</t>
    <phoneticPr fontId="1"/>
  </si>
  <si>
    <t>PRFL</t>
    <phoneticPr fontId="1"/>
  </si>
  <si>
    <t>PRFH</t>
    <phoneticPr fontId="1"/>
  </si>
  <si>
    <t>PRUR</t>
    <phoneticPr fontId="1"/>
  </si>
  <si>
    <t>PRMG</t>
    <phoneticPr fontId="1"/>
  </si>
  <si>
    <t>PRDP</t>
    <phoneticPr fontId="1"/>
  </si>
  <si>
    <t>PRUS</t>
    <phoneticPr fontId="1"/>
  </si>
  <si>
    <t>PRDS</t>
    <phoneticPr fontId="1"/>
  </si>
  <si>
    <t>PRIP</t>
    <phoneticPr fontId="3"/>
  </si>
  <si>
    <t>PRMV</t>
    <phoneticPr fontId="1"/>
  </si>
  <si>
    <t>PRMD</t>
    <phoneticPr fontId="1"/>
  </si>
  <si>
    <t>環境設定
動作モード</t>
    <rPh sb="0" eb="2">
      <t>カンキョウ</t>
    </rPh>
    <rPh sb="2" eb="4">
      <t>セッテイ</t>
    </rPh>
    <phoneticPr fontId="3"/>
  </si>
  <si>
    <t>-2,147,483,648</t>
    <phoneticPr fontId="3"/>
  </si>
  <si>
    <t>-2,147,483,648</t>
    <phoneticPr fontId="1"/>
  </si>
  <si>
    <t>R</t>
    <phoneticPr fontId="1"/>
  </si>
  <si>
    <t>PRDR</t>
    <phoneticPr fontId="1"/>
  </si>
  <si>
    <t>基準クロック</t>
    <rPh sb="0" eb="2">
      <t>キジュン</t>
    </rPh>
    <phoneticPr fontId="1"/>
  </si>
  <si>
    <t>MHz</t>
    <phoneticPr fontId="1"/>
  </si>
  <si>
    <t>pps</t>
    <phoneticPr fontId="1"/>
  </si>
  <si>
    <t>ms</t>
    <phoneticPr fontId="1"/>
  </si>
  <si>
    <t>設定したい加速時間</t>
    <rPh sb="0" eb="2">
      <t>セッテイ</t>
    </rPh>
    <rPh sb="5" eb="7">
      <t>カソク</t>
    </rPh>
    <rPh sb="7" eb="9">
      <t>ジカン</t>
    </rPh>
    <phoneticPr fontId="1"/>
  </si>
  <si>
    <t>計算結果からの加速時間</t>
    <rPh sb="0" eb="2">
      <t>ケイサン</t>
    </rPh>
    <rPh sb="2" eb="4">
      <t>ケッカ</t>
    </rPh>
    <rPh sb="7" eb="11">
      <t>カソクジカン</t>
    </rPh>
    <phoneticPr fontId="1"/>
  </si>
  <si>
    <t>d</t>
    <phoneticPr fontId="1"/>
  </si>
  <si>
    <t>h</t>
    <phoneticPr fontId="1"/>
  </si>
  <si>
    <t>ソフトウェアリセット</t>
    <phoneticPr fontId="1"/>
  </si>
  <si>
    <t>設定したい減速時間</t>
    <rPh sb="0" eb="2">
      <t>セッテイ</t>
    </rPh>
    <rPh sb="5" eb="9">
      <t>ゲンソクジカン</t>
    </rPh>
    <phoneticPr fontId="1"/>
  </si>
  <si>
    <t>計算結果からの減速時間</t>
    <rPh sb="0" eb="4">
      <t>ケイサンケッカ</t>
    </rPh>
    <rPh sb="7" eb="9">
      <t>ゲンソク</t>
    </rPh>
    <rPh sb="9" eb="11">
      <t>ジカン</t>
    </rPh>
    <phoneticPr fontId="1"/>
  </si>
  <si>
    <t>d</t>
    <phoneticPr fontId="1"/>
  </si>
  <si>
    <t>　0：自動設定（最適ポイント）　1：手動設定　⇒1に設定</t>
    <phoneticPr fontId="1"/>
  </si>
  <si>
    <t>加速S字区間設定</t>
    <phoneticPr fontId="1"/>
  </si>
  <si>
    <t>・動作モード（PRMD）bit13：スローダウンポイント設定選択（MSDP）</t>
    <rPh sb="1" eb="3">
      <t>ドウサ</t>
    </rPh>
    <rPh sb="28" eb="30">
      <t>セッテイ</t>
    </rPh>
    <rPh sb="30" eb="32">
      <t>センタク</t>
    </rPh>
    <phoneticPr fontId="1"/>
  </si>
  <si>
    <t>加速レート設定レジスタ（PRUR）値計算</t>
    <rPh sb="0" eb="2">
      <t>カソク</t>
    </rPh>
    <rPh sb="5" eb="7">
      <t>セッテイ</t>
    </rPh>
    <rPh sb="17" eb="18">
      <t>チ</t>
    </rPh>
    <rPh sb="18" eb="20">
      <t>ケイサン</t>
    </rPh>
    <phoneticPr fontId="1"/>
  </si>
  <si>
    <t>・減速レート設定レジスタ（PRDR）を0に設定すると加速レートと同じになる</t>
    <rPh sb="1" eb="3">
      <t>ゲンソク</t>
    </rPh>
    <rPh sb="6" eb="8">
      <t>セッテイ</t>
    </rPh>
    <rPh sb="21" eb="23">
      <t>セッテイ</t>
    </rPh>
    <rPh sb="26" eb="28">
      <t>カソク</t>
    </rPh>
    <rPh sb="32" eb="33">
      <t>オナ</t>
    </rPh>
    <phoneticPr fontId="1"/>
  </si>
  <si>
    <t>倍率設定（PRMG)</t>
    <rPh sb="0" eb="2">
      <t>バイリツ</t>
    </rPh>
    <rPh sb="2" eb="4">
      <t>セッテイ</t>
    </rPh>
    <phoneticPr fontId="1"/>
  </si>
  <si>
    <t>FL速度（PRFL）</t>
    <phoneticPr fontId="1"/>
  </si>
  <si>
    <t>FH速度（PRFH）　</t>
    <phoneticPr fontId="1"/>
  </si>
  <si>
    <t>加速レート（PRUR）計算結果</t>
    <rPh sb="0" eb="2">
      <t>カソク</t>
    </rPh>
    <rPh sb="11" eb="13">
      <t>ケイサン</t>
    </rPh>
    <rPh sb="13" eb="15">
      <t>ケッカ</t>
    </rPh>
    <phoneticPr fontId="1"/>
  </si>
  <si>
    <t>減速レート（PRDR）計算結果</t>
    <rPh sb="0" eb="2">
      <t>ゲンソク</t>
    </rPh>
    <rPh sb="11" eb="13">
      <t>ケイサン</t>
    </rPh>
    <rPh sb="13" eb="15">
      <t>ケッカ</t>
    </rPh>
    <phoneticPr fontId="1"/>
  </si>
  <si>
    <t>最適スローダウンポイント（PRDP）計算結果</t>
    <rPh sb="0" eb="2">
      <t>サイテキ</t>
    </rPh>
    <rPh sb="18" eb="20">
      <t>ケイサン</t>
    </rPh>
    <rPh sb="20" eb="22">
      <t>ケッカ</t>
    </rPh>
    <phoneticPr fontId="1"/>
  </si>
  <si>
    <t>【直線加減速位置決め】</t>
    <rPh sb="1" eb="3">
      <t>チョクセン</t>
    </rPh>
    <rPh sb="3" eb="6">
      <t>カゲンソク</t>
    </rPh>
    <rPh sb="6" eb="9">
      <t>イチギ</t>
    </rPh>
    <phoneticPr fontId="1"/>
  </si>
  <si>
    <t>【直線加減速位置決め、加減速時間が異なる位置決め】</t>
    <rPh sb="1" eb="3">
      <t>チョクセン</t>
    </rPh>
    <rPh sb="3" eb="6">
      <t>カゲンソク</t>
    </rPh>
    <rPh sb="6" eb="9">
      <t>イチギ</t>
    </rPh>
    <rPh sb="11" eb="14">
      <t>カゲンソク</t>
    </rPh>
    <rPh sb="14" eb="16">
      <t>ジカン</t>
    </rPh>
    <rPh sb="17" eb="18">
      <t>コト</t>
    </rPh>
    <rPh sb="20" eb="23">
      <t>イチギ</t>
    </rPh>
    <phoneticPr fontId="1"/>
  </si>
  <si>
    <t>【S字加減速位置決め、直線を含むS字加減速】</t>
    <rPh sb="2" eb="3">
      <t>ジ</t>
    </rPh>
    <rPh sb="3" eb="6">
      <t>カゲンソク</t>
    </rPh>
    <rPh sb="6" eb="9">
      <t>イチギ</t>
    </rPh>
    <rPh sb="11" eb="13">
      <t>チョクセン</t>
    </rPh>
    <rPh sb="14" eb="15">
      <t>フク</t>
    </rPh>
    <rPh sb="17" eb="18">
      <t>ジ</t>
    </rPh>
    <rPh sb="18" eb="21">
      <t>カゲンソク</t>
    </rPh>
    <phoneticPr fontId="1"/>
  </si>
  <si>
    <r>
      <t>・動作モード（</t>
    </r>
    <r>
      <rPr>
        <sz val="10"/>
        <color rgb="FF000000"/>
        <rFont val="Times New Roman"/>
        <family val="1"/>
      </rPr>
      <t>PRMD</t>
    </r>
    <r>
      <rPr>
        <sz val="10"/>
        <color rgb="FF000000"/>
        <rFont val="ＭＳ Ｐゴシック"/>
        <family val="3"/>
        <charset val="128"/>
      </rPr>
      <t>）</t>
    </r>
    <r>
      <rPr>
        <sz val="10"/>
        <color rgb="FF000000"/>
        <rFont val="Times New Roman"/>
        <family val="1"/>
      </rPr>
      <t>bit10</t>
    </r>
    <r>
      <rPr>
        <sz val="10"/>
        <color rgb="FF000000"/>
        <rFont val="ＭＳ Ｐゴシック"/>
        <family val="3"/>
        <charset val="128"/>
      </rPr>
      <t>：加減速特性（</t>
    </r>
    <r>
      <rPr>
        <sz val="10"/>
        <color rgb="FF000000"/>
        <rFont val="Times New Roman"/>
        <family val="1"/>
      </rPr>
      <t>MSMD</t>
    </r>
    <r>
      <rPr>
        <sz val="10"/>
        <color rgb="FF000000"/>
        <rFont val="ＭＳ Ｐゴシック"/>
        <family val="3"/>
        <charset val="128"/>
      </rPr>
      <t>）</t>
    </r>
    <phoneticPr fontId="1"/>
  </si>
  <si>
    <r>
      <t>　</t>
    </r>
    <r>
      <rPr>
        <sz val="10"/>
        <color rgb="FF000000"/>
        <rFont val="Times New Roman"/>
        <family val="1"/>
      </rPr>
      <t>0</t>
    </r>
    <r>
      <rPr>
        <sz val="10"/>
        <color rgb="FF000000"/>
        <rFont val="ＭＳ Ｐゴシック"/>
        <family val="3"/>
        <charset val="128"/>
      </rPr>
      <t>：直線加減速、</t>
    </r>
    <r>
      <rPr>
        <sz val="10"/>
        <color rgb="FF000000"/>
        <rFont val="Times New Roman"/>
        <family val="1"/>
      </rPr>
      <t>1</t>
    </r>
    <r>
      <rPr>
        <sz val="10"/>
        <color rgb="FF000000"/>
        <rFont val="ＭＳ Ｐゴシック"/>
        <family val="3"/>
        <charset val="128"/>
      </rPr>
      <t>：</t>
    </r>
    <r>
      <rPr>
        <sz val="10"/>
        <color rgb="FF000000"/>
        <rFont val="Times New Roman"/>
        <family val="1"/>
      </rPr>
      <t>S</t>
    </r>
    <r>
      <rPr>
        <sz val="10"/>
        <color rgb="FF000000"/>
        <rFont val="ＭＳ Ｐゴシック"/>
        <family val="3"/>
        <charset val="128"/>
      </rPr>
      <t>字加減速　⇒</t>
    </r>
    <r>
      <rPr>
        <sz val="10"/>
        <color rgb="FF000000"/>
        <rFont val="Times New Roman"/>
        <family val="1"/>
      </rPr>
      <t>1</t>
    </r>
    <r>
      <rPr>
        <sz val="10"/>
        <color rgb="FF000000"/>
        <rFont val="ＭＳ Ｐゴシック"/>
        <family val="3"/>
        <charset val="128"/>
      </rPr>
      <t>に設定</t>
    </r>
    <phoneticPr fontId="1"/>
  </si>
  <si>
    <r>
      <t>・動作モード（</t>
    </r>
    <r>
      <rPr>
        <sz val="10"/>
        <color rgb="FF000000"/>
        <rFont val="Times New Roman"/>
        <family val="1"/>
      </rPr>
      <t>PRMD</t>
    </r>
    <r>
      <rPr>
        <sz val="10"/>
        <color rgb="FF000000"/>
        <rFont val="ＭＳ Ｐゴシック"/>
        <family val="3"/>
        <charset val="128"/>
      </rPr>
      <t>）</t>
    </r>
    <r>
      <rPr>
        <sz val="10"/>
        <color rgb="FF000000"/>
        <rFont val="Times New Roman"/>
        <family val="1"/>
      </rPr>
      <t>bit13</t>
    </r>
    <r>
      <rPr>
        <sz val="10"/>
        <color rgb="FF000000"/>
        <rFont val="ＭＳ Ｐゴシック"/>
        <family val="3"/>
        <charset val="128"/>
      </rPr>
      <t>：スローダウンポイント設定選択（</t>
    </r>
    <r>
      <rPr>
        <sz val="10"/>
        <color rgb="FF000000"/>
        <rFont val="Times New Roman"/>
        <family val="1"/>
      </rPr>
      <t>MSDP</t>
    </r>
    <r>
      <rPr>
        <sz val="10"/>
        <color rgb="FF000000"/>
        <rFont val="ＭＳ Ｐゴシック"/>
        <family val="3"/>
        <charset val="128"/>
      </rPr>
      <t>）</t>
    </r>
    <phoneticPr fontId="1"/>
  </si>
  <si>
    <r>
      <t>　</t>
    </r>
    <r>
      <rPr>
        <sz val="10"/>
        <color rgb="FF000000"/>
        <rFont val="Times New Roman"/>
        <family val="1"/>
      </rPr>
      <t>0</t>
    </r>
    <r>
      <rPr>
        <sz val="10"/>
        <color rgb="FF000000"/>
        <rFont val="ＭＳ Ｐゴシック"/>
        <family val="3"/>
        <charset val="128"/>
      </rPr>
      <t>：自動設定（最適ポイント）　</t>
    </r>
    <r>
      <rPr>
        <sz val="10"/>
        <color rgb="FF000000"/>
        <rFont val="Times New Roman"/>
        <family val="1"/>
      </rPr>
      <t>1</t>
    </r>
    <r>
      <rPr>
        <sz val="10"/>
        <color rgb="FF000000"/>
        <rFont val="ＭＳ Ｐゴシック"/>
        <family val="3"/>
        <charset val="128"/>
      </rPr>
      <t>：手動設定　⇒</t>
    </r>
    <r>
      <rPr>
        <sz val="10"/>
        <color rgb="FF000000"/>
        <rFont val="Times New Roman"/>
        <family val="1"/>
      </rPr>
      <t>1</t>
    </r>
    <r>
      <rPr>
        <sz val="10"/>
        <color rgb="FF000000"/>
        <rFont val="ＭＳ Ｐゴシック"/>
        <family val="3"/>
        <charset val="128"/>
      </rPr>
      <t>に設定</t>
    </r>
    <phoneticPr fontId="1"/>
  </si>
  <si>
    <t>pps</t>
    <phoneticPr fontId="1"/>
  </si>
  <si>
    <t>S字加速区間（Ssu）</t>
    <rPh sb="0" eb="2">
      <t>sジ</t>
    </rPh>
    <rPh sb="2" eb="4">
      <t>カソク</t>
    </rPh>
    <rPh sb="4" eb="6">
      <t>クカン</t>
    </rPh>
    <phoneticPr fontId="1"/>
  </si>
  <si>
    <t>加速S字区間設定レジスタ（PRUS)</t>
    <phoneticPr fontId="1"/>
  </si>
  <si>
    <r>
      <t>S字減速区間（S</t>
    </r>
    <r>
      <rPr>
        <sz val="8"/>
        <color theme="1"/>
        <rFont val="ＭＳ ゴシック"/>
        <family val="3"/>
        <charset val="128"/>
      </rPr>
      <t>SD</t>
    </r>
    <r>
      <rPr>
        <sz val="11"/>
        <color theme="1"/>
        <rFont val="ＭＳ ゴシック"/>
        <family val="2"/>
        <charset val="128"/>
      </rPr>
      <t>）</t>
    </r>
    <rPh sb="1" eb="2">
      <t>ジ</t>
    </rPh>
    <rPh sb="2" eb="4">
      <t>ゲンソク</t>
    </rPh>
    <rPh sb="4" eb="6">
      <t>クカン</t>
    </rPh>
    <phoneticPr fontId="1"/>
  </si>
  <si>
    <t>減速S字区間設定レジスタ（PRDS)</t>
    <rPh sb="0" eb="2">
      <t>ゲンソク</t>
    </rPh>
    <phoneticPr fontId="1"/>
  </si>
  <si>
    <t>減速レート設定レジスタ（PRDR）</t>
    <phoneticPr fontId="1"/>
  </si>
  <si>
    <t>減速時間</t>
    <rPh sb="2" eb="4">
      <t>ジカン</t>
    </rPh>
    <phoneticPr fontId="1"/>
  </si>
  <si>
    <t>ms</t>
    <phoneticPr fontId="1"/>
  </si>
  <si>
    <t>加速時間</t>
    <rPh sb="0" eb="2">
      <t>カソク</t>
    </rPh>
    <rPh sb="2" eb="4">
      <t>ジカン</t>
    </rPh>
    <phoneticPr fontId="1"/>
  </si>
  <si>
    <t>加速レート設定レジスタ（PRUR）</t>
    <rPh sb="0" eb="2">
      <t>カソク</t>
    </rPh>
    <phoneticPr fontId="1"/>
  </si>
  <si>
    <t>1 : ワンパルス出力</t>
    <phoneticPr fontId="1"/>
  </si>
  <si>
    <t>MOD</t>
    <phoneticPr fontId="3"/>
  </si>
  <si>
    <t>-</t>
    <phoneticPr fontId="1"/>
  </si>
  <si>
    <t>MSN</t>
    <phoneticPr fontId="3"/>
  </si>
  <si>
    <t>MSY</t>
    <phoneticPr fontId="3"/>
  </si>
  <si>
    <t>1 : リングカウンター動作する</t>
    <phoneticPr fontId="1"/>
  </si>
  <si>
    <t>00 : 即スタート
01 : 環境設定1レジスタ（RENV1）、PCSn 端子選択（PCSM）＝0のとき、CSTA=Lレベル"または同時スタートコマンド（SPSTA、2Ah)で、スタート
環境設定1レジスタ（RENV1）、PCSn 端子選択（PCSM）＝1のとき、PCSn端子がONまたは同時スタートコマンド（SPSTA、2Ah)で、スタート
10 : 環境設定3レジスタ（RENV3） 、内部同期信号の入力（SYI）で、スタート
11 : 対象軸(RMD.MAX0～3)の停止で、スタート</t>
    <rPh sb="16" eb="20">
      <t>カンキョウセッテイ</t>
    </rPh>
    <rPh sb="40" eb="42">
      <t>センタク</t>
    </rPh>
    <rPh sb="67" eb="69">
      <t>ドウジ</t>
    </rPh>
    <phoneticPr fontId="1"/>
  </si>
  <si>
    <t>イベント割り込み要因設定</t>
    <phoneticPr fontId="1"/>
  </si>
  <si>
    <t>イベント割り込み要因取得</t>
    <phoneticPr fontId="1"/>
  </si>
  <si>
    <t>RIRQ</t>
    <phoneticPr fontId="1"/>
  </si>
  <si>
    <t>REST</t>
    <phoneticPr fontId="1"/>
  </si>
  <si>
    <t>RIST</t>
    <phoneticPr fontId="1"/>
  </si>
  <si>
    <t>【三角駆動にならないFH速度の求め方】</t>
    <rPh sb="1" eb="5">
      <t>サンカククドウ</t>
    </rPh>
    <rPh sb="12" eb="14">
      <t>ソクド</t>
    </rPh>
    <rPh sb="15" eb="16">
      <t>モト</t>
    </rPh>
    <rPh sb="17" eb="18">
      <t>カタ</t>
    </rPh>
    <phoneticPr fontId="1"/>
  </si>
  <si>
    <t>pulse</t>
    <phoneticPr fontId="1"/>
  </si>
  <si>
    <t>pulse</t>
    <phoneticPr fontId="1"/>
  </si>
  <si>
    <t>↓</t>
    <phoneticPr fontId="1"/>
  </si>
  <si>
    <t>条件：移動量(目標位置)設定レジスタ（PRMV）</t>
    <rPh sb="0" eb="2">
      <t>ジョウケン</t>
    </rPh>
    <phoneticPr fontId="1"/>
  </si>
  <si>
    <t>PRMV再設定</t>
    <rPh sb="4" eb="7">
      <t>サイセッテイ</t>
    </rPh>
    <phoneticPr fontId="1"/>
  </si>
  <si>
    <t>このときのFH速度（PRFH）　</t>
    <phoneticPr fontId="1"/>
  </si>
  <si>
    <t>pps</t>
    <phoneticPr fontId="1"/>
  </si>
  <si>
    <r>
      <t>　</t>
    </r>
    <r>
      <rPr>
        <sz val="10"/>
        <color rgb="FF000000"/>
        <rFont val="Times New Roman"/>
        <family val="1"/>
      </rPr>
      <t>0</t>
    </r>
    <r>
      <rPr>
        <sz val="10"/>
        <color rgb="FF000000"/>
        <rFont val="ＭＳ Ｐゴシック"/>
        <family val="3"/>
        <charset val="128"/>
      </rPr>
      <t>：直線加減速、</t>
    </r>
    <r>
      <rPr>
        <sz val="10"/>
        <color rgb="FF000000"/>
        <rFont val="Times New Roman"/>
        <family val="1"/>
      </rPr>
      <t>1</t>
    </r>
    <r>
      <rPr>
        <sz val="10"/>
        <color rgb="FF000000"/>
        <rFont val="ＭＳ Ｐゴシック"/>
        <family val="3"/>
        <charset val="128"/>
      </rPr>
      <t>：</t>
    </r>
    <r>
      <rPr>
        <sz val="10"/>
        <color rgb="FF000000"/>
        <rFont val="Times New Roman"/>
        <family val="1"/>
      </rPr>
      <t>S</t>
    </r>
    <r>
      <rPr>
        <sz val="10"/>
        <color rgb="FF000000"/>
        <rFont val="ＭＳ Ｐゴシック"/>
        <family val="3"/>
        <charset val="128"/>
      </rPr>
      <t>字加減速　⇒</t>
    </r>
    <r>
      <rPr>
        <sz val="10"/>
        <color rgb="FF000000"/>
        <rFont val="Times New Roman"/>
        <family val="1"/>
      </rPr>
      <t>0</t>
    </r>
    <r>
      <rPr>
        <sz val="10"/>
        <color rgb="FF000000"/>
        <rFont val="ＭＳ Ｐゴシック"/>
        <family val="3"/>
        <charset val="128"/>
      </rPr>
      <t>に設定</t>
    </r>
    <phoneticPr fontId="1"/>
  </si>
  <si>
    <t>アラーム信号の入力処理を選択</t>
    <phoneticPr fontId="3"/>
  </si>
  <si>
    <t>アドレス</t>
    <phoneticPr fontId="3"/>
  </si>
  <si>
    <t>読出し</t>
    <rPh sb="0" eb="2">
      <t>ヨミダ</t>
    </rPh>
    <phoneticPr fontId="3"/>
  </si>
  <si>
    <t>書込み</t>
    <rPh sb="0" eb="2">
      <t>カキコ</t>
    </rPh>
    <phoneticPr fontId="3"/>
  </si>
  <si>
    <t>軸</t>
    <rPh sb="0" eb="1">
      <t>ジク</t>
    </rPh>
    <phoneticPr fontId="3"/>
  </si>
  <si>
    <t>コマンド（COM)　16bit</t>
    <phoneticPr fontId="3"/>
  </si>
  <si>
    <t>A4</t>
    <phoneticPr fontId="3"/>
  </si>
  <si>
    <t>A3</t>
    <phoneticPr fontId="3"/>
  </si>
  <si>
    <t>A2</t>
    <phoneticPr fontId="3"/>
  </si>
  <si>
    <t>A1</t>
    <phoneticPr fontId="3"/>
  </si>
  <si>
    <t>word</t>
    <phoneticPr fontId="3"/>
  </si>
  <si>
    <t>COMW</t>
    <phoneticPr fontId="3"/>
  </si>
  <si>
    <t>MSTSW</t>
    <phoneticPr fontId="3"/>
  </si>
  <si>
    <t>メインステータス(Bit 15～ 0)</t>
    <phoneticPr fontId="3"/>
  </si>
  <si>
    <t>軸選択、コマンド</t>
    <phoneticPr fontId="3"/>
  </si>
  <si>
    <t>X軸</t>
    <rPh sb="1" eb="2">
      <t>ジク</t>
    </rPh>
    <phoneticPr fontId="3"/>
  </si>
  <si>
    <t>byte</t>
    <phoneticPr fontId="3"/>
  </si>
  <si>
    <t>COMB1</t>
    <phoneticPr fontId="3"/>
  </si>
  <si>
    <t>COMB0</t>
    <phoneticPr fontId="3"/>
  </si>
  <si>
    <t>02h</t>
    <phoneticPr fontId="3"/>
  </si>
  <si>
    <t>SSTSW</t>
    <phoneticPr fontId="3"/>
  </si>
  <si>
    <t>サブステータス、汎用入出力ポート</t>
    <phoneticPr fontId="3"/>
  </si>
  <si>
    <t>OTPW</t>
    <phoneticPr fontId="3"/>
  </si>
  <si>
    <t>汎用出力ポートの状態変更</t>
    <phoneticPr fontId="3"/>
  </si>
  <si>
    <t>bit</t>
    <phoneticPr fontId="3"/>
  </si>
  <si>
    <t>BUFW0</t>
    <phoneticPr fontId="3"/>
  </si>
  <si>
    <t>入出力バッファー(Bit 15～ 0)</t>
    <phoneticPr fontId="3"/>
  </si>
  <si>
    <t>SELu</t>
    <phoneticPr fontId="3"/>
  </si>
  <si>
    <t>SELz</t>
    <phoneticPr fontId="3"/>
  </si>
  <si>
    <t>SELy</t>
    <phoneticPr fontId="3"/>
  </si>
  <si>
    <t>SELx</t>
    <phoneticPr fontId="3"/>
  </si>
  <si>
    <t>BUFW1</t>
    <phoneticPr fontId="3"/>
  </si>
  <si>
    <t>入出力バッファー(Bit 31～16)</t>
    <phoneticPr fontId="3"/>
  </si>
  <si>
    <t>08h</t>
    <phoneticPr fontId="3"/>
  </si>
  <si>
    <t>MSTSW</t>
  </si>
  <si>
    <t>メインステータス(Bit 15～ 0)</t>
  </si>
  <si>
    <t>COMW</t>
  </si>
  <si>
    <t>軸選択、コマンド</t>
  </si>
  <si>
    <t>Y軸</t>
    <rPh sb="1" eb="2">
      <t>ジク</t>
    </rPh>
    <phoneticPr fontId="3"/>
  </si>
  <si>
    <t>軸選択方法</t>
    <rPh sb="0" eb="5">
      <t>ジクセンタクホウホウ</t>
    </rPh>
    <phoneticPr fontId="3"/>
  </si>
  <si>
    <t>0Ah</t>
    <phoneticPr fontId="3"/>
  </si>
  <si>
    <t>SSTSW</t>
  </si>
  <si>
    <t>サブステータス、汎用入出力ポート</t>
  </si>
  <si>
    <t>OTPW</t>
  </si>
  <si>
    <t>汎用出力ポートの状態変更</t>
  </si>
  <si>
    <t>①動作させたい軸はSELx-uに”1”を入れ指定、複数軸に”1”を入れると同時に指定が可能</t>
    <rPh sb="1" eb="3">
      <t>ドウサ</t>
    </rPh>
    <rPh sb="7" eb="8">
      <t>ジク</t>
    </rPh>
    <rPh sb="20" eb="21">
      <t>イ</t>
    </rPh>
    <rPh sb="22" eb="24">
      <t>シテイ</t>
    </rPh>
    <rPh sb="25" eb="27">
      <t>フクスウ</t>
    </rPh>
    <rPh sb="27" eb="28">
      <t>ジク</t>
    </rPh>
    <rPh sb="33" eb="34">
      <t>イ</t>
    </rPh>
    <rPh sb="37" eb="39">
      <t>ドウジ</t>
    </rPh>
    <rPh sb="40" eb="42">
      <t>シテイ</t>
    </rPh>
    <rPh sb="43" eb="45">
      <t>カノウ</t>
    </rPh>
    <phoneticPr fontId="3"/>
  </si>
  <si>
    <t>0Ch</t>
    <phoneticPr fontId="3"/>
  </si>
  <si>
    <t>BUFW0</t>
  </si>
  <si>
    <t>入出力バッファー(Bit 15～ 0)</t>
  </si>
  <si>
    <t>②SELx-uすべてに”0”を入れた場合、A4,A3で指定した軸が有効</t>
    <rPh sb="15" eb="16">
      <t>イ</t>
    </rPh>
    <rPh sb="18" eb="20">
      <t>バアイ</t>
    </rPh>
    <rPh sb="27" eb="29">
      <t>シテイ</t>
    </rPh>
    <rPh sb="31" eb="32">
      <t>ジク</t>
    </rPh>
    <rPh sb="33" eb="35">
      <t>ユウコウ</t>
    </rPh>
    <phoneticPr fontId="3"/>
  </si>
  <si>
    <t>0Dh</t>
    <phoneticPr fontId="3"/>
  </si>
  <si>
    <t>BUFW1</t>
  </si>
  <si>
    <t>入出力バッファー(Bit 31～16)</t>
  </si>
  <si>
    <t>Z軸</t>
    <rPh sb="1" eb="2">
      <t>ジク</t>
    </rPh>
    <phoneticPr fontId="3"/>
  </si>
  <si>
    <t>入出力バッファ―(BUF)　32bit</t>
    <rPh sb="0" eb="3">
      <t>ニュウシュツリョク</t>
    </rPh>
    <phoneticPr fontId="3"/>
  </si>
  <si>
    <t>BUFB1</t>
    <phoneticPr fontId="3"/>
  </si>
  <si>
    <t>BUFB0</t>
    <phoneticPr fontId="3"/>
  </si>
  <si>
    <t>U軸</t>
    <rPh sb="1" eb="2">
      <t>ジク</t>
    </rPh>
    <phoneticPr fontId="3"/>
  </si>
  <si>
    <t>BUFB3</t>
    <phoneticPr fontId="3"/>
  </si>
  <si>
    <t>BUFB2</t>
    <phoneticPr fontId="3"/>
  </si>
  <si>
    <t>軸選択とアクセス方法</t>
  </si>
  <si>
    <t>・次の2種類のどちらでも可能</t>
  </si>
  <si>
    <t>アドレスのコマンドエリアを使う方法と各軸に割り振られたコマンドエリアを使う方法</t>
    <phoneticPr fontId="13"/>
  </si>
  <si>
    <t>・COMWにレジスタ書込みコマンドを書込むと入出力バッファ―のデータがレジスタにコピーされる</t>
    <rPh sb="10" eb="12">
      <t>カキコ</t>
    </rPh>
    <rPh sb="18" eb="20">
      <t>カキコ</t>
    </rPh>
    <rPh sb="22" eb="25">
      <t>ニュウシュツリョク</t>
    </rPh>
    <phoneticPr fontId="3"/>
  </si>
  <si>
    <t>①の方法</t>
  </si>
  <si>
    <t>　　上位02h　⇒　軸選択　Y軸</t>
  </si>
  <si>
    <t>・COMWにレジスタ読出しコマンドを書込むとレジスタから入出力バッファ―にコピーされる</t>
    <rPh sb="10" eb="12">
      <t>ヨミダ</t>
    </rPh>
    <rPh sb="18" eb="20">
      <t>カキコ</t>
    </rPh>
    <rPh sb="28" eb="31">
      <t>ニュウシュツリョク</t>
    </rPh>
    <phoneticPr fontId="3"/>
  </si>
  <si>
    <t>　　下位DCh　⇒　コマンド　DCh　環境設定1レジスタ読出し</t>
  </si>
  <si>
    <t>・次から環境設定1レジスタの値を読出し</t>
  </si>
  <si>
    <t>メインステータス（MSTS)　16bit</t>
    <phoneticPr fontId="3"/>
  </si>
  <si>
    <t>　　アドレス0Ch（A4-A1:0110ｂ）　　環境設定1レジスタ(Bit 15～ 0)</t>
  </si>
  <si>
    <t>　　アドレス0Dh（A4-A1:0111ｂ）　　環境設定1レジスタ(Bit 31～16)</t>
  </si>
  <si>
    <t>MSTSB1</t>
    <phoneticPr fontId="3"/>
  </si>
  <si>
    <t>MSTSB0</t>
    <phoneticPr fontId="3"/>
  </si>
  <si>
    <t>②の方法</t>
  </si>
  <si>
    <t>・アドレス08h（A4-A1:0100b）に00DChを書込む</t>
  </si>
  <si>
    <t>・各軸のアドレスのデータを読出す</t>
    <rPh sb="1" eb="3">
      <t>カクジク</t>
    </rPh>
    <rPh sb="13" eb="14">
      <t>ヨ</t>
    </rPh>
    <rPh sb="14" eb="15">
      <t>ダ</t>
    </rPh>
    <phoneticPr fontId="3"/>
  </si>
  <si>
    <t>汎用出力ポート（OPT)　8bit</t>
    <rPh sb="0" eb="2">
      <t>ハンヨウ</t>
    </rPh>
    <rPh sb="2" eb="4">
      <t>シュツリョク</t>
    </rPh>
    <phoneticPr fontId="3"/>
  </si>
  <si>
    <t>OPTW</t>
    <phoneticPr fontId="3"/>
  </si>
  <si>
    <t>-</t>
    <phoneticPr fontId="3"/>
  </si>
  <si>
    <t>OPTB</t>
    <phoneticPr fontId="3"/>
  </si>
  <si>
    <t>・各軸のアドレスにデータを書込む</t>
    <rPh sb="1" eb="3">
      <t>カクジク</t>
    </rPh>
    <rPh sb="13" eb="15">
      <t>カキコ</t>
    </rPh>
    <phoneticPr fontId="3"/>
  </si>
  <si>
    <t>サブステータス（SSTS)　8bit　と汎用入力ポート（IOP）　8bit</t>
    <rPh sb="20" eb="22">
      <t>ハンヨウ</t>
    </rPh>
    <rPh sb="22" eb="24">
      <t>ニュウリョク</t>
    </rPh>
    <phoneticPr fontId="3"/>
  </si>
  <si>
    <t>SSTSB</t>
    <phoneticPr fontId="3"/>
  </si>
  <si>
    <t>IOPB</t>
    <phoneticPr fontId="3"/>
  </si>
  <si>
    <t>・各軸のアドレスデータを読出す、Wordで読んだ場合は下位1byteは汎用入力、上位1byteはサブステータス</t>
    <rPh sb="1" eb="3">
      <t>カクジク</t>
    </rPh>
    <rPh sb="12" eb="13">
      <t>ヨ</t>
    </rPh>
    <rPh sb="13" eb="14">
      <t>ダ</t>
    </rPh>
    <rPh sb="21" eb="22">
      <t>ヨ</t>
    </rPh>
    <rPh sb="24" eb="26">
      <t>バアイ</t>
    </rPh>
    <rPh sb="27" eb="29">
      <t>カイ</t>
    </rPh>
    <rPh sb="35" eb="37">
      <t>ハンヨウ</t>
    </rPh>
    <rPh sb="37" eb="39">
      <t>ニュウリョク</t>
    </rPh>
    <rPh sb="40" eb="42">
      <t>ジョウイ</t>
    </rPh>
    <phoneticPr fontId="3"/>
  </si>
  <si>
    <t>注、PCL6115にはA4,A3端子はない、PCL6125にはA4端子はない</t>
    <rPh sb="0" eb="1">
      <t>チュウ</t>
    </rPh>
    <rPh sb="16" eb="18">
      <t>タンシ</t>
    </rPh>
    <rPh sb="33" eb="35">
      <t>タンシ</t>
    </rPh>
    <phoneticPr fontId="3"/>
  </si>
  <si>
    <t>注：PCL6115は1軸なのでSELx-uは無視する</t>
    <rPh sb="0" eb="1">
      <t>チュウ</t>
    </rPh>
    <rPh sb="11" eb="12">
      <t>ジク</t>
    </rPh>
    <rPh sb="22" eb="24">
      <t>ムシ</t>
    </rPh>
    <phoneticPr fontId="3"/>
  </si>
  <si>
    <t>参考：BUFW1,0のデータの書込み順序はない、書き込んだデータは読出し可能</t>
    <rPh sb="0" eb="2">
      <t>サンコウ</t>
    </rPh>
    <rPh sb="15" eb="17">
      <t>カキコ</t>
    </rPh>
    <rPh sb="18" eb="20">
      <t>ジュンジョ</t>
    </rPh>
    <rPh sb="24" eb="25">
      <t>カ</t>
    </rPh>
    <rPh sb="26" eb="27">
      <t>コ</t>
    </rPh>
    <rPh sb="33" eb="35">
      <t>ヨミダ</t>
    </rPh>
    <rPh sb="36" eb="38">
      <t>カノウ</t>
    </rPh>
    <phoneticPr fontId="3"/>
  </si>
  <si>
    <t>I/F-3、8086系列の場合</t>
    <rPh sb="10" eb="12">
      <t>ケイレツ</t>
    </rPh>
    <rPh sb="13" eb="15">
      <t>バアイ</t>
    </rPh>
    <phoneticPr fontId="3"/>
  </si>
  <si>
    <t>〇アドレスマップ</t>
    <phoneticPr fontId="1"/>
  </si>
  <si>
    <t>パラレルバス_アクセス方法</t>
    <rPh sb="11" eb="13">
      <t>ホウホウ</t>
    </rPh>
    <phoneticPr fontId="3"/>
  </si>
  <si>
    <t>シリアルバス_アクセス方法</t>
    <rPh sb="11" eb="13">
      <t>ホウホウ</t>
    </rPh>
    <phoneticPr fontId="3"/>
  </si>
  <si>
    <t>①書き込みフォーマット(MOSI: Master Out Slave In)</t>
    <phoneticPr fontId="1"/>
  </si>
  <si>
    <t>・DATは各軸4byte、X軸からU軸・下位byteから上位byteの順</t>
    <phoneticPr fontId="1"/>
  </si>
  <si>
    <t>SEL</t>
    <phoneticPr fontId="3"/>
  </si>
  <si>
    <t>DATx</t>
    <phoneticPr fontId="3"/>
  </si>
  <si>
    <t>DATｙ</t>
    <phoneticPr fontId="3"/>
  </si>
  <si>
    <t>DATｚ</t>
    <phoneticPr fontId="3"/>
  </si>
  <si>
    <t>DATu</t>
    <phoneticPr fontId="3"/>
  </si>
  <si>
    <t>S7-S0</t>
    <phoneticPr fontId="3"/>
  </si>
  <si>
    <t>C7-C0</t>
    <phoneticPr fontId="3"/>
  </si>
  <si>
    <t>D31x-D0x</t>
    <phoneticPr fontId="3"/>
  </si>
  <si>
    <t>D31ｙ-D0ｙ</t>
    <phoneticPr fontId="3"/>
  </si>
  <si>
    <t>D31ｚ-D0ｚ</t>
    <phoneticPr fontId="3"/>
  </si>
  <si>
    <t>D31u-D0u</t>
    <phoneticPr fontId="3"/>
  </si>
  <si>
    <t>D7x-D0x</t>
    <phoneticPr fontId="3"/>
  </si>
  <si>
    <t>D15x-D8x</t>
    <phoneticPr fontId="3"/>
  </si>
  <si>
    <t>D23x-D16x</t>
    <phoneticPr fontId="3"/>
  </si>
  <si>
    <t>D31x-D24ｘ</t>
    <phoneticPr fontId="3"/>
  </si>
  <si>
    <t>D7y-D0y</t>
    <phoneticPr fontId="3"/>
  </si>
  <si>
    <t>D15y-D8y</t>
    <phoneticPr fontId="3"/>
  </si>
  <si>
    <t>D23y-D16y</t>
    <phoneticPr fontId="3"/>
  </si>
  <si>
    <t>D31y-D24y</t>
    <phoneticPr fontId="3"/>
  </si>
  <si>
    <t>D7z-D0z</t>
    <phoneticPr fontId="3"/>
  </si>
  <si>
    <t>D15z-D8z</t>
    <phoneticPr fontId="3"/>
  </si>
  <si>
    <t>D23z-D16z</t>
    <phoneticPr fontId="3"/>
  </si>
  <si>
    <t>D31z-D24z</t>
    <phoneticPr fontId="3"/>
  </si>
  <si>
    <t>D7u-D0u</t>
    <phoneticPr fontId="3"/>
  </si>
  <si>
    <t>D15u-D8u</t>
    <phoneticPr fontId="3"/>
  </si>
  <si>
    <t>D23u-D16u</t>
    <phoneticPr fontId="3"/>
  </si>
  <si>
    <t>D31u-D24u</t>
    <phoneticPr fontId="3"/>
  </si>
  <si>
    <t>・SELは必須、COMとDATは含まない場合がある</t>
    <rPh sb="5" eb="7">
      <t>ヒッス</t>
    </rPh>
    <rPh sb="16" eb="17">
      <t>フク</t>
    </rPh>
    <rPh sb="20" eb="22">
      <t>バアイ</t>
    </rPh>
    <phoneticPr fontId="3"/>
  </si>
  <si>
    <t>・DATだけで構成される</t>
    <rPh sb="7" eb="9">
      <t>コウセイ</t>
    </rPh>
    <phoneticPr fontId="3"/>
  </si>
  <si>
    <t>S7</t>
    <phoneticPr fontId="3"/>
  </si>
  <si>
    <t>S6</t>
    <phoneticPr fontId="3"/>
  </si>
  <si>
    <t>S5</t>
    <phoneticPr fontId="3"/>
  </si>
  <si>
    <t>S4</t>
    <phoneticPr fontId="3"/>
  </si>
  <si>
    <t>S3</t>
    <phoneticPr fontId="3"/>
  </si>
  <si>
    <t>S2</t>
    <phoneticPr fontId="3"/>
  </si>
  <si>
    <t>S1</t>
    <phoneticPr fontId="3"/>
  </si>
  <si>
    <t>S0</t>
    <phoneticPr fontId="3"/>
  </si>
  <si>
    <t>デバイス選択</t>
    <rPh sb="4" eb="6">
      <t>センタク</t>
    </rPh>
    <phoneticPr fontId="3"/>
  </si>
  <si>
    <t>タイプ選択コード</t>
    <rPh sb="3" eb="5">
      <t>センタク</t>
    </rPh>
    <phoneticPr fontId="3"/>
  </si>
  <si>
    <t>軸選択コード</t>
    <rPh sb="0" eb="3">
      <t>ジクセンタク</t>
    </rPh>
    <phoneticPr fontId="3"/>
  </si>
  <si>
    <t>シリアルバスのデバイス選択端子（DS1,DS0）</t>
    <rPh sb="11" eb="13">
      <t>センタク</t>
    </rPh>
    <rPh sb="13" eb="15">
      <t>タンシ</t>
    </rPh>
    <phoneticPr fontId="3"/>
  </si>
  <si>
    <t>DS1,DS0端子</t>
    <rPh sb="7" eb="9">
      <t>タンシ</t>
    </rPh>
    <phoneticPr fontId="3"/>
  </si>
  <si>
    <t>DS1:L、DS0:L</t>
    <phoneticPr fontId="3"/>
  </si>
  <si>
    <t>DS1:L、DS0:H</t>
    <phoneticPr fontId="3"/>
  </si>
  <si>
    <t>DS1:H、DS0:L</t>
    <phoneticPr fontId="3"/>
  </si>
  <si>
    <t>DS1:H、DS0:H</t>
    <phoneticPr fontId="3"/>
  </si>
  <si>
    <t>通信フォーマット</t>
  </si>
  <si>
    <t>コマンド書き込み(レジスタ書き込み・読み出しを含む)</t>
    <phoneticPr fontId="3"/>
  </si>
  <si>
    <t>メインステータス読み出し</t>
    <phoneticPr fontId="3"/>
  </si>
  <si>
    <t>汎用出力ポート書き込み</t>
    <phoneticPr fontId="3"/>
  </si>
  <si>
    <t>汎用入出力ポート＆サブステータス読み出し</t>
    <phoneticPr fontId="3"/>
  </si>
  <si>
    <t>LSI型式</t>
    <rPh sb="3" eb="5">
      <t>カタシキ</t>
    </rPh>
    <phoneticPr fontId="3"/>
  </si>
  <si>
    <t>PCL6145、4軸制御</t>
    <rPh sb="9" eb="10">
      <t>ジク</t>
    </rPh>
    <rPh sb="10" eb="12">
      <t>セイギョ</t>
    </rPh>
    <phoneticPr fontId="3"/>
  </si>
  <si>
    <t>PCL6125、2軸制御</t>
    <rPh sb="9" eb="10">
      <t>ジク</t>
    </rPh>
    <rPh sb="10" eb="12">
      <t>セイギョ</t>
    </rPh>
    <phoneticPr fontId="3"/>
  </si>
  <si>
    <t>PCL6115、1軸制御</t>
    <rPh sb="9" eb="10">
      <t>ジク</t>
    </rPh>
    <rPh sb="10" eb="12">
      <t>セイギョ</t>
    </rPh>
    <phoneticPr fontId="3"/>
  </si>
  <si>
    <t>C7</t>
    <phoneticPr fontId="3"/>
  </si>
  <si>
    <t>C6</t>
    <phoneticPr fontId="3"/>
  </si>
  <si>
    <t>C5</t>
    <phoneticPr fontId="3"/>
  </si>
  <si>
    <t>C4</t>
    <phoneticPr fontId="3"/>
  </si>
  <si>
    <t>C3</t>
    <phoneticPr fontId="3"/>
  </si>
  <si>
    <t>C2</t>
    <phoneticPr fontId="3"/>
  </si>
  <si>
    <t>C1</t>
    <phoneticPr fontId="3"/>
  </si>
  <si>
    <t>C0</t>
    <phoneticPr fontId="3"/>
  </si>
  <si>
    <t>コマンドコード</t>
    <phoneticPr fontId="3"/>
  </si>
  <si>
    <t>DATn</t>
    <phoneticPr fontId="3"/>
  </si>
  <si>
    <t>D7n-D0n</t>
    <phoneticPr fontId="3"/>
  </si>
  <si>
    <t>D15n-D8n</t>
    <phoneticPr fontId="3"/>
  </si>
  <si>
    <t>D23n-D16n</t>
    <phoneticPr fontId="3"/>
  </si>
  <si>
    <t>D24n-D31n</t>
    <phoneticPr fontId="3"/>
  </si>
  <si>
    <t>各種データ</t>
    <rPh sb="0" eb="2">
      <t>カクシュ</t>
    </rPh>
    <phoneticPr fontId="3"/>
  </si>
  <si>
    <t>n:x～u</t>
    <phoneticPr fontId="3"/>
  </si>
  <si>
    <t>　X軸からU軸の順に並べる</t>
    <rPh sb="2" eb="3">
      <t>ジク</t>
    </rPh>
    <rPh sb="6" eb="7">
      <t>ジク</t>
    </rPh>
    <rPh sb="8" eb="9">
      <t>ジュン</t>
    </rPh>
    <rPh sb="10" eb="11">
      <t>ナラ</t>
    </rPh>
    <phoneticPr fontId="3"/>
  </si>
  <si>
    <t>・コマンド書込み</t>
    <rPh sb="5" eb="7">
      <t>カキコ</t>
    </rPh>
    <phoneticPr fontId="3"/>
  </si>
  <si>
    <t>MOSI</t>
    <phoneticPr fontId="3"/>
  </si>
  <si>
    <t>・レジスタ書込み</t>
    <rPh sb="5" eb="7">
      <t>カキコ</t>
    </rPh>
    <phoneticPr fontId="3"/>
  </si>
  <si>
    <t>・レジスタ読出し</t>
    <rPh sb="5" eb="7">
      <t>ヨミダ</t>
    </rPh>
    <phoneticPr fontId="3"/>
  </si>
  <si>
    <t>MISO</t>
    <phoneticPr fontId="3"/>
  </si>
  <si>
    <t>・メインステータス（MSTS)読出し</t>
    <rPh sb="15" eb="17">
      <t>ヨミダ</t>
    </rPh>
    <phoneticPr fontId="3"/>
  </si>
  <si>
    <t>MSTS_DATx</t>
    <phoneticPr fontId="3"/>
  </si>
  <si>
    <t>MSTS_DATｙ</t>
    <phoneticPr fontId="3"/>
  </si>
  <si>
    <t>MSTS_DATｚ</t>
    <phoneticPr fontId="3"/>
  </si>
  <si>
    <t>MSTS_DATu</t>
    <phoneticPr fontId="3"/>
  </si>
  <si>
    <t>D15x-D0x</t>
    <phoneticPr fontId="3"/>
  </si>
  <si>
    <t>D15ｙ-D0ｙ</t>
    <phoneticPr fontId="3"/>
  </si>
  <si>
    <t>D15ｚ-D0ｚ</t>
    <phoneticPr fontId="3"/>
  </si>
  <si>
    <t>D15u-D0u</t>
    <phoneticPr fontId="3"/>
  </si>
  <si>
    <t>・汎用出力ポート（OTP)書込み</t>
    <rPh sb="1" eb="5">
      <t>ハンヨウシュツリョク</t>
    </rPh>
    <rPh sb="13" eb="15">
      <t>カキコ</t>
    </rPh>
    <phoneticPr fontId="3"/>
  </si>
  <si>
    <t>OTP_DATx</t>
    <phoneticPr fontId="3"/>
  </si>
  <si>
    <t>OTP_DATｙ</t>
    <phoneticPr fontId="3"/>
  </si>
  <si>
    <t>OTP_DATｚ</t>
    <phoneticPr fontId="3"/>
  </si>
  <si>
    <t>OTP_DATu</t>
    <phoneticPr fontId="3"/>
  </si>
  <si>
    <t>・汎用入出力ポート（IOP)とサブステータス（SSTS)読出し</t>
    <rPh sb="4" eb="5">
      <t>デ</t>
    </rPh>
    <rPh sb="28" eb="30">
      <t>ヨミダ</t>
    </rPh>
    <phoneticPr fontId="3"/>
  </si>
  <si>
    <t>IOP_D7ｘ-D0ｘ</t>
    <phoneticPr fontId="3"/>
  </si>
  <si>
    <t>IOP_D7y-D0y</t>
    <phoneticPr fontId="3"/>
  </si>
  <si>
    <t>IOP_D7z-D0z</t>
    <phoneticPr fontId="3"/>
  </si>
  <si>
    <t>IOP_D7u-D0u</t>
    <phoneticPr fontId="3"/>
  </si>
  <si>
    <t>SSTS_D7ｘ-D0x</t>
    <phoneticPr fontId="3"/>
  </si>
  <si>
    <t>SSTS_D7y-D0y</t>
    <phoneticPr fontId="3"/>
  </si>
  <si>
    <t>SSTS_D7z-D0z</t>
    <phoneticPr fontId="3"/>
  </si>
  <si>
    <t>SSTS_D7u-D0u</t>
    <phoneticPr fontId="3"/>
  </si>
  <si>
    <t>・4byte単位、X軸からU軸の順、下位byteから上位byteの順、MSBからLSBの順に並ぶ</t>
    <phoneticPr fontId="3"/>
  </si>
  <si>
    <t>A.軸選択（SEL）</t>
    <rPh sb="2" eb="5">
      <t>ジクセンタク</t>
    </rPh>
    <phoneticPr fontId="3"/>
  </si>
  <si>
    <t>a.デバイス選択</t>
    <rPh sb="6" eb="8">
      <t>センタク</t>
    </rPh>
    <phoneticPr fontId="3"/>
  </si>
  <si>
    <t>b.タイプ選択コード</t>
    <phoneticPr fontId="3"/>
  </si>
  <si>
    <t>c.軸選択コード</t>
    <rPh sb="2" eb="3">
      <t>ジク</t>
    </rPh>
    <rPh sb="3" eb="5">
      <t>センタク</t>
    </rPh>
    <phoneticPr fontId="3"/>
  </si>
  <si>
    <t>B.コマンド（COM)</t>
    <phoneticPr fontId="3"/>
  </si>
  <si>
    <t>C.データ（DAT)</t>
    <phoneticPr fontId="3"/>
  </si>
  <si>
    <t>〇各アクセス例</t>
    <rPh sb="1" eb="2">
      <t>カク</t>
    </rPh>
    <rPh sb="6" eb="7">
      <t>レイ</t>
    </rPh>
    <phoneticPr fontId="3"/>
  </si>
  <si>
    <t>②読み出しフォーマット(MISO: Master In Slave Out)</t>
    <rPh sb="1" eb="2">
      <t>ヨ</t>
    </rPh>
    <rPh sb="3" eb="4">
      <t>ダ</t>
    </rPh>
    <phoneticPr fontId="3"/>
  </si>
  <si>
    <t>　2byte単位、X軸からU軸の順、下位byteから上位byteの順、MSBからLSBの順に並ぶ</t>
    <phoneticPr fontId="3"/>
  </si>
  <si>
    <t>　軸選択＋コマンド</t>
    <rPh sb="1" eb="4">
      <t>ジクセンタク</t>
    </rPh>
    <phoneticPr fontId="3"/>
  </si>
  <si>
    <t>　軸選択＋コマンド＋データ（各軸4byte）</t>
    <rPh sb="1" eb="4">
      <t>ジクセンタク</t>
    </rPh>
    <phoneticPr fontId="3"/>
  </si>
  <si>
    <t>　軸選択＋コマンド→データ（各軸4byte）</t>
    <rPh sb="1" eb="4">
      <t>ジクセンタク</t>
    </rPh>
    <rPh sb="14" eb="16">
      <t>カクジク</t>
    </rPh>
    <phoneticPr fontId="3"/>
  </si>
  <si>
    <t>　軸選択→データ（各軸2byte）</t>
    <rPh sb="1" eb="4">
      <t>ジクセンタク</t>
    </rPh>
    <rPh sb="9" eb="11">
      <t>カクジク</t>
    </rPh>
    <phoneticPr fontId="3"/>
  </si>
  <si>
    <t>　軸選択＋コマンド＋汎用出力データ（各軸1byte）</t>
    <rPh sb="1" eb="4">
      <t>ジクセンタク</t>
    </rPh>
    <rPh sb="10" eb="12">
      <t>ハンヨウ</t>
    </rPh>
    <rPh sb="12" eb="14">
      <t>シュツリョク</t>
    </rPh>
    <rPh sb="18" eb="20">
      <t>カクジク</t>
    </rPh>
    <phoneticPr fontId="3"/>
  </si>
  <si>
    <t>　軸選択→汎用入出力データ（各軸1byte）＋サブステータス（各軸1byte）</t>
    <rPh sb="1" eb="4">
      <t>ジクセンタク</t>
    </rPh>
    <rPh sb="8" eb="9">
      <t>デ</t>
    </rPh>
    <rPh sb="31" eb="33">
      <t>カクジク</t>
    </rPh>
    <phoneticPr fontId="3"/>
  </si>
  <si>
    <t>各軸共用</t>
    <rPh sb="0" eb="2">
      <t>カクジク</t>
    </rPh>
    <rPh sb="2" eb="4">
      <t>キョウヨウ</t>
    </rPh>
    <phoneticPr fontId="1"/>
  </si>
  <si>
    <t>共用入出力ポート
(GP0～GP15)管理</t>
    <rPh sb="0" eb="2">
      <t>キョウヨウ</t>
    </rPh>
    <rPh sb="2" eb="5">
      <t>ニュウシュツリョク</t>
    </rPh>
    <rPh sb="19" eb="21">
      <t>カンリ</t>
    </rPh>
    <phoneticPr fontId="3"/>
  </si>
  <si>
    <t>共用入出力ポート
(GP0～GP15)情報</t>
    <rPh sb="0" eb="2">
      <t>キョウヨウ</t>
    </rPh>
    <rPh sb="2" eb="5">
      <t>ニュウシュツリョク</t>
    </rPh>
    <rPh sb="19" eb="21">
      <t>ジョウホウ</t>
    </rPh>
    <phoneticPr fontId="3"/>
  </si>
  <si>
    <t>RGPM</t>
    <phoneticPr fontId="1"/>
  </si>
  <si>
    <t>RRGP</t>
    <phoneticPr fontId="1"/>
  </si>
  <si>
    <t>FAh</t>
    <phoneticPr fontId="1"/>
  </si>
  <si>
    <t>BAh</t>
    <phoneticPr fontId="1"/>
  </si>
  <si>
    <t>WRGPM</t>
    <phoneticPr fontId="1"/>
  </si>
  <si>
    <t>RGPD</t>
    <phoneticPr fontId="1"/>
  </si>
  <si>
    <t>FBh</t>
    <phoneticPr fontId="1"/>
  </si>
  <si>
    <t>RRGPD</t>
    <phoneticPr fontId="1"/>
  </si>
  <si>
    <t>BBh</t>
    <phoneticPr fontId="1"/>
  </si>
  <si>
    <t>WRGPD</t>
    <phoneticPr fontId="1"/>
  </si>
  <si>
    <t>1Fh</t>
    <phoneticPr fontId="3"/>
  </si>
  <si>
    <t>P7SET</t>
    <phoneticPr fontId="1"/>
  </si>
  <si>
    <t>汎用出力端子に設定したP7端子をHレベルにセット</t>
    <phoneticPr fontId="1"/>
  </si>
  <si>
    <t>1 : 環境設定1（RENV1）、自軸スタート（PCSn）端子入力論理設定（PCSL）
0（負論理）のときLレベル、1（正論理）のときHレベル</t>
    <rPh sb="4" eb="6">
      <t>カンキョウ</t>
    </rPh>
    <rPh sb="6" eb="8">
      <t>セッテイ</t>
    </rPh>
    <rPh sb="17" eb="19">
      <t>ジジク</t>
    </rPh>
    <rPh sb="29" eb="31">
      <t>タンシ</t>
    </rPh>
    <rPh sb="31" eb="33">
      <t>ニュウリョク</t>
    </rPh>
    <rPh sb="33" eb="35">
      <t>ロンリ</t>
    </rPh>
    <rPh sb="35" eb="37">
      <t>セッテイ</t>
    </rPh>
    <rPh sb="46" eb="49">
      <t>フロンリ</t>
    </rPh>
    <rPh sb="60" eb="61">
      <t>セイ</t>
    </rPh>
    <phoneticPr fontId="1"/>
  </si>
  <si>
    <t>1 : 環境設定1（RENV1）、偏差カウンタクリア（ERCn）端子入力論理設定（ERCL）
0（負論理）のときLレベル、1（正論理）のときHレベル</t>
    <rPh sb="4" eb="6">
      <t>カンキョウ</t>
    </rPh>
    <rPh sb="6" eb="8">
      <t>セッテイ</t>
    </rPh>
    <rPh sb="17" eb="19">
      <t>ヘンサ</t>
    </rPh>
    <rPh sb="32" eb="34">
      <t>タンシ</t>
    </rPh>
    <rPh sb="34" eb="36">
      <t>ニュウリョク</t>
    </rPh>
    <rPh sb="36" eb="38">
      <t>ロンリ</t>
    </rPh>
    <rPh sb="38" eb="40">
      <t>セッテイ</t>
    </rPh>
    <phoneticPr fontId="1"/>
  </si>
  <si>
    <t>1 : 環境設定1（RENV1）、手動パルサ（PDRn, MDRn）端子入力論理設定（DRL）
0（負論理）のときPDRｎがLレベル、1（正論理）のときPDRｎがHレベル</t>
    <rPh sb="4" eb="6">
      <t>カンキョウ</t>
    </rPh>
    <rPh sb="6" eb="8">
      <t>セッテイ</t>
    </rPh>
    <rPh sb="17" eb="19">
      <t>シュドウ</t>
    </rPh>
    <rPh sb="34" eb="36">
      <t>タンシ</t>
    </rPh>
    <rPh sb="36" eb="38">
      <t>ニュウリョク</t>
    </rPh>
    <rPh sb="38" eb="40">
      <t>ロンリ</t>
    </rPh>
    <rPh sb="40" eb="42">
      <t>セッテイ</t>
    </rPh>
    <phoneticPr fontId="1"/>
  </si>
  <si>
    <t>1 : 環境設定1（RENV1）、手動パルサ（PDRn, MDRn）端子入力論理設定（DRL）
0（負論理）のときMDRｎがLレベル、1（正論理）のときMDRｎがHレベル</t>
    <rPh sb="4" eb="6">
      <t>カンキョウ</t>
    </rPh>
    <rPh sb="6" eb="8">
      <t>セッテイ</t>
    </rPh>
    <rPh sb="39" eb="41">
      <t>タンシ</t>
    </rPh>
    <rPh sb="41" eb="43">
      <t>ニュウリョク</t>
    </rPh>
    <rPh sb="43" eb="45">
      <t>ロンリ</t>
    </rPh>
    <rPh sb="45" eb="47">
      <t>セッテイ</t>
    </rPh>
    <phoneticPr fontId="1"/>
  </si>
  <si>
    <t>1 : 環境設定1（RENV1）、カウンターラッチ（LTCｎ）端子入力仕様設定（LTCL）
0（立下りエッジ）のときLレベル、1（立上りエッジ）のときHレベル</t>
    <rPh sb="35" eb="37">
      <t>シヨウ</t>
    </rPh>
    <rPh sb="48" eb="50">
      <t>タチサガ</t>
    </rPh>
    <rPh sb="65" eb="67">
      <t>タチアガ</t>
    </rPh>
    <phoneticPr fontId="1"/>
  </si>
  <si>
    <t>1 : 環境設定1（RENV1）、スローダウン（SDｎ）端子入力仕様設定（SDL）
0（負論理）のときLレベル、1（正論理）のときHレベル</t>
    <phoneticPr fontId="1"/>
  </si>
  <si>
    <t>1 : 環境設定1（RENV1）、インポジション（INPｎ）端子入力仕様設定（INPL）
0（負論理）のときLレベル、1（正論理）のときHレベル</t>
    <phoneticPr fontId="1"/>
  </si>
  <si>
    <t>・アドレス08h（A4-A1:0100b）に02DChを書込む</t>
    <phoneticPr fontId="13"/>
  </si>
  <si>
    <t>　　上位00h　⇒ アドレス08hでY軸エリア選択を優先</t>
    <rPh sb="19" eb="20">
      <t>ジク</t>
    </rPh>
    <rPh sb="23" eb="25">
      <t>センタク</t>
    </rPh>
    <rPh sb="26" eb="28">
      <t>ユウセン</t>
    </rPh>
    <phoneticPr fontId="1"/>
  </si>
  <si>
    <t>　8bit未満には0を付加する。（1100111b→01100111b）</t>
    <phoneticPr fontId="3"/>
  </si>
  <si>
    <t>MPCS：0、RENV1.PCSM：0　⇒PCSn端子　汎用入力　CSTA端子　同時スタート</t>
    <rPh sb="25" eb="27">
      <t>タンシ</t>
    </rPh>
    <rPh sb="28" eb="30">
      <t>ハンヨウ</t>
    </rPh>
    <rPh sb="30" eb="32">
      <t>ニュウリョク</t>
    </rPh>
    <rPh sb="37" eb="39">
      <t>タンシ</t>
    </rPh>
    <rPh sb="40" eb="42">
      <t>ドウジ</t>
    </rPh>
    <phoneticPr fontId="1"/>
  </si>
  <si>
    <t>MPCS：0、RENV1.PCSM：1　⇒PCSn端子　自軸スタート　CSTA端子　共用入力</t>
    <rPh sb="25" eb="27">
      <t>タンシ</t>
    </rPh>
    <rPh sb="28" eb="29">
      <t>ジ</t>
    </rPh>
    <rPh sb="29" eb="30">
      <t>ジク</t>
    </rPh>
    <rPh sb="42" eb="46">
      <t>キョウヨウニュウリョク</t>
    </rPh>
    <phoneticPr fontId="1"/>
  </si>
  <si>
    <t>MPCS：1、RENV1.PCSM：0　⇒PCSn端子　パルスカウントスタート　CSTA端子　同時スタート</t>
    <rPh sb="25" eb="27">
      <t>タンシ</t>
    </rPh>
    <phoneticPr fontId="1"/>
  </si>
  <si>
    <t>MPCS：1、RENV1.PCSM：1　⇒PCSn端子　自軸スタート　CSTA端子　共用入力</t>
    <rPh sb="25" eb="27">
      <t>タンシ</t>
    </rPh>
    <rPh sb="28" eb="29">
      <t>ジ</t>
    </rPh>
    <rPh sb="29" eb="30">
      <t>ジク</t>
    </rPh>
    <phoneticPr fontId="1"/>
  </si>
  <si>
    <t>1 : スローダウン信号</t>
    <rPh sb="10" eb="12">
      <t>シンゴウ</t>
    </rPh>
    <phoneticPr fontId="3"/>
  </si>
  <si>
    <t>1 : 位置決め完了信号</t>
    <rPh sb="4" eb="6">
      <t>イチ</t>
    </rPh>
    <rPh sb="6" eb="7">
      <t>ギ</t>
    </rPh>
    <rPh sb="8" eb="10">
      <t>カンリョウ</t>
    </rPh>
    <rPh sb="10" eb="12">
      <t>シンゴウ</t>
    </rPh>
    <phoneticPr fontId="3"/>
  </si>
  <si>
    <t>0 : ラッチしない</t>
    <phoneticPr fontId="3"/>
  </si>
  <si>
    <t>1 : ラッチ</t>
    <phoneticPr fontId="3"/>
  </si>
  <si>
    <t>環境設定1</t>
    <phoneticPr fontId="1"/>
  </si>
  <si>
    <t>・4byteに不足する場合は0を付加する、12345hの場合1byte不足　45h、23h、01h、00h</t>
    <phoneticPr fontId="1"/>
  </si>
  <si>
    <t>D7x</t>
    <phoneticPr fontId="3"/>
  </si>
  <si>
    <t>D6x</t>
    <phoneticPr fontId="3"/>
  </si>
  <si>
    <t>D5x</t>
    <phoneticPr fontId="3"/>
  </si>
  <si>
    <t>D4x</t>
    <phoneticPr fontId="3"/>
  </si>
  <si>
    <t>D3x</t>
    <phoneticPr fontId="3"/>
  </si>
  <si>
    <t>D2x</t>
    <phoneticPr fontId="3"/>
  </si>
  <si>
    <t>D1x</t>
    <phoneticPr fontId="3"/>
  </si>
  <si>
    <t>D0x</t>
    <phoneticPr fontId="3"/>
  </si>
  <si>
    <t>＊</t>
    <phoneticPr fontId="1"/>
  </si>
  <si>
    <t>レジスタ_動作モード設定（PRMD)</t>
    <rPh sb="10" eb="12">
      <t>セッテイ</t>
    </rPh>
    <phoneticPr fontId="1"/>
  </si>
  <si>
    <t>レジスタ_環境設定1（RENV1）</t>
    <rPh sb="5" eb="9">
      <t>カンキョウセッテイ</t>
    </rPh>
    <phoneticPr fontId="1"/>
  </si>
  <si>
    <t>レジスタ_環境設定2（RENV2）</t>
    <phoneticPr fontId="3"/>
  </si>
  <si>
    <t>レジスタ_環境設定3（RENV3）</t>
    <phoneticPr fontId="1"/>
  </si>
  <si>
    <t>レジスタ_環境設定4（RENV4）</t>
    <phoneticPr fontId="1"/>
  </si>
  <si>
    <t>レジスタ_イベント割り込み要因設定（RIRQ)</t>
    <phoneticPr fontId="1"/>
  </si>
  <si>
    <t>レジスタ_エラー割り込み要因取得（REST)</t>
    <phoneticPr fontId="1"/>
  </si>
  <si>
    <t>レジスタ_イベント割り込み要因取得（RIST)</t>
    <rPh sb="15" eb="17">
      <t>シュトク</t>
    </rPh>
    <phoneticPr fontId="1"/>
  </si>
  <si>
    <t>レジスタ_拡張ステータス取得（RSTS）</t>
    <rPh sb="5" eb="7">
      <t>カクチョウ</t>
    </rPh>
    <rPh sb="12" eb="14">
      <t>シュトク</t>
    </rPh>
    <phoneticPr fontId="1"/>
  </si>
  <si>
    <t>コマンド_動作コマンド</t>
    <rPh sb="5" eb="7">
      <t>ドウサ</t>
    </rPh>
    <phoneticPr fontId="3"/>
  </si>
  <si>
    <t>コマンド_レジスタ制御</t>
    <rPh sb="9" eb="11">
      <t>セイギョ</t>
    </rPh>
    <phoneticPr fontId="3"/>
  </si>
  <si>
    <t>ステータス_メインステータス（MSTS)</t>
    <phoneticPr fontId="3"/>
  </si>
  <si>
    <t>ステータス_サブステータス（SSTS）</t>
    <phoneticPr fontId="1"/>
  </si>
  <si>
    <t>＊ビット設定一覧あり</t>
    <rPh sb="4" eb="6">
      <t>セッテイ</t>
    </rPh>
    <rPh sb="6" eb="8">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</si>
</sst>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6" x14ac:knownFonts="1">
    <font>
      <sz val="11"/>
      <color theme="1"/>
      <name val="ＭＳ ゴシック"/>
      <family val="2"/>
      <charset val="128"/>
    </font>
    <font>
      <sz val="6"/>
      <name val="ＭＳ ゴシック"/>
      <family val="2"/>
      <charset val="128"/>
    </font>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1"/>
      <color theme="1"/>
      <name val="ＭＳ Ｐゴシック"/>
      <family val="3"/>
      <charset val="128"/>
    </font>
    <font>
      <b/>
      <sz val="11"/>
      <color theme="1"/>
      <name val="ＭＳ Ｐゴシック"/>
      <family val="3"/>
      <charset val="128"/>
    </font>
    <font>
      <b/>
      <sz val="11"/>
      <color rgb="FF000000"/>
      <name val="ＭＳ Ｐゴシック"/>
      <family val="3"/>
      <charset val="128"/>
    </font>
    <font>
      <sz val="10"/>
      <color rgb="FF000000"/>
      <name val="ＭＳ Ｐゴシック"/>
      <family val="3"/>
      <charset val="128"/>
    </font>
    <font>
      <sz val="10"/>
      <color rgb="FF000000"/>
      <name val="Times New Roman"/>
      <family val="1"/>
    </font>
    <font>
      <sz val="8"/>
      <color theme="1"/>
      <name val="ＭＳ ゴシック"/>
      <family val="3"/>
      <charset val="128"/>
    </font>
    <font>
      <sz val="10"/>
      <color theme="1"/>
      <name val="ＭＳ Ｐゴシック"/>
      <family val="3"/>
      <charset val="128"/>
    </font>
    <font>
      <sz val="11"/>
      <color rgb="FF000000"/>
      <name val="ＭＳ Ｐゴシック"/>
      <family val="3"/>
      <charset val="128"/>
    </font>
    <font>
      <sz val="6"/>
      <name val="ＭＳ Ｐゴシック"/>
      <family val="2"/>
      <charset val="128"/>
    </font>
    <font>
      <b/>
      <sz val="14"/>
      <color theme="1"/>
      <name val="ＭＳ Ｐゴシック"/>
      <family val="3"/>
      <charset val="128"/>
    </font>
    <font>
      <b/>
      <sz val="11"/>
      <color theme="1"/>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top style="thin">
        <color auto="1"/>
      </top>
      <bottom/>
      <diagonal/>
    </border>
    <border>
      <left style="double">
        <color auto="1"/>
      </left>
      <right style="thin">
        <color auto="1"/>
      </right>
      <top style="thin">
        <color auto="1"/>
      </top>
      <bottom/>
      <diagonal/>
    </border>
    <border>
      <left style="thin">
        <color auto="1"/>
      </left>
      <right style="double">
        <color auto="1"/>
      </right>
      <top style="thin">
        <color auto="1"/>
      </top>
      <bottom/>
      <diagonal/>
    </border>
    <border>
      <left style="thin">
        <color auto="1"/>
      </left>
      <right/>
      <top style="double">
        <color auto="1"/>
      </top>
      <bottom style="thin">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style="thin">
        <color auto="1"/>
      </right>
      <top/>
      <bottom/>
      <diagonal/>
    </border>
    <border>
      <left style="thin">
        <color auto="1"/>
      </left>
      <right style="thin">
        <color auto="1"/>
      </right>
      <top/>
      <bottom style="double">
        <color auto="1"/>
      </bottom>
      <diagonal/>
    </border>
    <border>
      <left style="thin">
        <color auto="1"/>
      </left>
      <right style="double">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auto="1"/>
      </left>
      <right/>
      <top/>
      <bottom style="hair">
        <color auto="1"/>
      </bottom>
      <diagonal/>
    </border>
    <border>
      <left/>
      <right style="thin">
        <color auto="1"/>
      </right>
      <top/>
      <bottom style="hair">
        <color auto="1"/>
      </bottom>
      <diagonal/>
    </border>
    <border>
      <left/>
      <right/>
      <top style="hair">
        <color auto="1"/>
      </top>
      <bottom style="hair">
        <color auto="1"/>
      </bottom>
      <diagonal/>
    </border>
    <border>
      <left/>
      <right/>
      <top style="hair">
        <color auto="1"/>
      </top>
      <bottom style="thin">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thin">
        <color auto="1"/>
      </left>
      <right/>
      <top style="hair">
        <color auto="1"/>
      </top>
      <bottom/>
      <diagonal/>
    </border>
    <border>
      <left/>
      <right style="thin">
        <color auto="1"/>
      </right>
      <top style="hair">
        <color auto="1"/>
      </top>
      <bottom/>
      <diagonal/>
    </border>
    <border>
      <left style="thin">
        <color auto="1"/>
      </left>
      <right/>
      <top/>
      <bottom/>
      <diagonal/>
    </border>
    <border>
      <left style="hair">
        <color auto="1"/>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style="hair">
        <color auto="1"/>
      </top>
      <bottom style="hair">
        <color auto="1"/>
      </bottom>
      <diagonal/>
    </border>
    <border>
      <left/>
      <right style="thin">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s>
  <cellStyleXfs count="3">
    <xf numFmtId="0" fontId="0" fillId="0" borderId="0">
      <alignment vertical="center"/>
    </xf>
    <xf numFmtId="0" fontId="2" fillId="0" borderId="0">
      <alignment vertical="center"/>
    </xf>
    <xf numFmtId="0" fontId="4" fillId="0" borderId="0">
      <alignment vertical="center"/>
    </xf>
  </cellStyleXfs>
  <cellXfs count="248">
    <xf numFmtId="0" fontId="0" fillId="0" borderId="0" xfId="0">
      <alignment vertical="center"/>
    </xf>
    <xf numFmtId="0" fontId="5" fillId="0" borderId="0" xfId="2" applyFont="1">
      <alignment vertical="center"/>
    </xf>
    <xf numFmtId="0" fontId="5" fillId="0" borderId="1" xfId="2" applyFont="1" applyBorder="1">
      <alignment vertical="center"/>
    </xf>
    <xf numFmtId="0" fontId="5" fillId="0" borderId="7" xfId="2" applyFont="1" applyBorder="1" applyAlignment="1">
      <alignment horizontal="right" vertical="center"/>
    </xf>
    <xf numFmtId="0" fontId="5" fillId="0" borderId="20" xfId="2" applyFont="1" applyBorder="1" applyAlignment="1">
      <alignment horizontal="right" vertical="center"/>
    </xf>
    <xf numFmtId="0" fontId="5" fillId="0" borderId="1" xfId="2" applyFont="1" applyBorder="1" applyAlignment="1">
      <alignment horizontal="right" vertical="center"/>
    </xf>
    <xf numFmtId="0" fontId="5" fillId="0" borderId="17" xfId="2" applyFont="1" applyBorder="1">
      <alignment vertical="center"/>
    </xf>
    <xf numFmtId="0" fontId="5" fillId="0" borderId="2" xfId="2" applyFont="1" applyBorder="1">
      <alignment vertical="center"/>
    </xf>
    <xf numFmtId="0" fontId="5" fillId="0" borderId="3" xfId="2" applyFont="1" applyBorder="1">
      <alignment vertical="center"/>
    </xf>
    <xf numFmtId="0" fontId="5" fillId="0" borderId="4" xfId="2" applyFont="1" applyBorder="1">
      <alignment vertical="center"/>
    </xf>
    <xf numFmtId="0" fontId="5" fillId="0" borderId="3" xfId="2" applyFont="1" applyBorder="1" applyAlignment="1">
      <alignment vertical="center" wrapText="1"/>
    </xf>
    <xf numFmtId="0" fontId="6" fillId="0" borderId="0" xfId="2" applyFont="1">
      <alignment vertical="center"/>
    </xf>
    <xf numFmtId="0" fontId="5" fillId="0" borderId="5" xfId="2" applyFont="1" applyBorder="1">
      <alignment vertical="center"/>
    </xf>
    <xf numFmtId="0" fontId="6" fillId="0" borderId="6" xfId="2" applyFont="1" applyBorder="1">
      <alignment vertical="center"/>
    </xf>
    <xf numFmtId="0" fontId="5" fillId="0" borderId="6" xfId="2" applyFont="1" applyBorder="1">
      <alignment vertical="center"/>
    </xf>
    <xf numFmtId="0" fontId="5" fillId="0" borderId="0" xfId="2" applyFont="1" applyAlignment="1">
      <alignment horizontal="left" vertical="center"/>
    </xf>
    <xf numFmtId="0" fontId="5" fillId="0" borderId="1" xfId="2" applyFont="1" applyBorder="1" applyAlignment="1">
      <alignment vertical="center" wrapText="1"/>
    </xf>
    <xf numFmtId="0" fontId="5" fillId="0" borderId="12" xfId="2" applyFont="1" applyBorder="1">
      <alignment vertical="center"/>
    </xf>
    <xf numFmtId="0" fontId="5" fillId="0" borderId="15" xfId="2" applyFont="1" applyBorder="1">
      <alignment vertical="center"/>
    </xf>
    <xf numFmtId="0" fontId="5" fillId="0" borderId="16" xfId="2" applyFont="1" applyBorder="1">
      <alignment vertical="center"/>
    </xf>
    <xf numFmtId="0" fontId="5" fillId="0" borderId="14" xfId="2" applyFont="1" applyBorder="1">
      <alignment vertical="center"/>
    </xf>
    <xf numFmtId="0" fontId="5" fillId="0" borderId="7" xfId="2" applyFont="1" applyBorder="1">
      <alignment vertical="center"/>
    </xf>
    <xf numFmtId="0" fontId="5" fillId="0" borderId="9" xfId="2" applyFont="1" applyBorder="1">
      <alignment vertical="center"/>
    </xf>
    <xf numFmtId="0" fontId="5" fillId="0" borderId="8" xfId="2" applyFont="1" applyBorder="1">
      <alignment vertical="center"/>
    </xf>
    <xf numFmtId="0" fontId="5" fillId="0" borderId="21" xfId="2" applyFont="1" applyBorder="1" applyAlignment="1">
      <alignment horizontal="right" vertical="center"/>
    </xf>
    <xf numFmtId="0" fontId="5" fillId="0" borderId="5" xfId="2" applyFont="1" applyBorder="1" applyAlignment="1">
      <alignment horizontal="right" vertical="center"/>
    </xf>
    <xf numFmtId="0" fontId="5" fillId="0" borderId="22" xfId="2" applyFont="1" applyBorder="1" applyAlignment="1">
      <alignment horizontal="right" vertical="center"/>
    </xf>
    <xf numFmtId="0" fontId="5" fillId="0" borderId="6" xfId="2" applyFont="1" applyBorder="1" applyAlignment="1">
      <alignment horizontal="right" vertical="center"/>
    </xf>
    <xf numFmtId="0" fontId="5" fillId="0" borderId="24" xfId="2" applyFont="1" applyBorder="1" applyAlignment="1">
      <alignment horizontal="right" vertical="center"/>
    </xf>
    <xf numFmtId="0" fontId="5" fillId="0" borderId="1" xfId="2" applyFont="1" applyBorder="1" applyAlignment="1">
      <alignment horizontal="center" vertical="center"/>
    </xf>
    <xf numFmtId="0" fontId="5" fillId="0" borderId="1" xfId="1" applyFont="1" applyBorder="1">
      <alignment vertical="center"/>
    </xf>
    <xf numFmtId="0" fontId="5" fillId="0" borderId="25" xfId="1" applyFont="1" applyBorder="1" applyAlignment="1">
      <alignment horizontal="center" vertical="center"/>
    </xf>
    <xf numFmtId="0" fontId="5" fillId="0" borderId="26" xfId="1" applyFont="1" applyBorder="1" applyAlignment="1">
      <alignment horizontal="center" vertical="center"/>
    </xf>
    <xf numFmtId="0" fontId="5" fillId="0" borderId="27" xfId="1" applyFont="1" applyBorder="1" applyAlignment="1">
      <alignment horizontal="center" vertical="center"/>
    </xf>
    <xf numFmtId="0" fontId="5" fillId="0" borderId="27" xfId="2" applyFont="1" applyBorder="1" applyAlignment="1">
      <alignment horizontal="left" vertical="center"/>
    </xf>
    <xf numFmtId="0" fontId="5" fillId="0" borderId="27" xfId="1" quotePrefix="1" applyFont="1" applyBorder="1" applyAlignment="1">
      <alignment horizontal="left" vertical="center"/>
    </xf>
    <xf numFmtId="0" fontId="5" fillId="0" borderId="27" xfId="2" applyFont="1" applyBorder="1">
      <alignment vertical="center"/>
    </xf>
    <xf numFmtId="0" fontId="5" fillId="0" borderId="25" xfId="2" applyFont="1" applyBorder="1" applyAlignment="1">
      <alignment horizontal="left" vertical="center"/>
    </xf>
    <xf numFmtId="0" fontId="5" fillId="0" borderId="25" xfId="1" applyFont="1" applyBorder="1">
      <alignment vertical="center"/>
    </xf>
    <xf numFmtId="0" fontId="5" fillId="0" borderId="25" xfId="2" applyFont="1" applyBorder="1">
      <alignment vertical="center"/>
    </xf>
    <xf numFmtId="0" fontId="5" fillId="0" borderId="26" xfId="2" applyFont="1" applyBorder="1" applyAlignment="1">
      <alignment horizontal="left" vertical="center"/>
    </xf>
    <xf numFmtId="0" fontId="5" fillId="0" borderId="26" xfId="2" applyFont="1" applyBorder="1">
      <alignment vertical="center"/>
    </xf>
    <xf numFmtId="0" fontId="5" fillId="0" borderId="0" xfId="1" applyFont="1" applyAlignment="1">
      <alignment horizontal="left" vertical="center"/>
    </xf>
    <xf numFmtId="0" fontId="5" fillId="0" borderId="26" xfId="2" quotePrefix="1" applyFont="1" applyBorder="1">
      <alignment vertical="center"/>
    </xf>
    <xf numFmtId="0" fontId="5" fillId="0" borderId="0" xfId="1" applyFont="1" applyAlignment="1">
      <alignment horizontal="center" vertical="center"/>
    </xf>
    <xf numFmtId="20" fontId="5" fillId="0" borderId="0" xfId="2" applyNumberFormat="1" applyFont="1">
      <alignment vertical="center"/>
    </xf>
    <xf numFmtId="0" fontId="5" fillId="0" borderId="34" xfId="2" applyFont="1" applyBorder="1">
      <alignment vertical="center"/>
    </xf>
    <xf numFmtId="0" fontId="5" fillId="0" borderId="26" xfId="2" applyFont="1" applyBorder="1" applyAlignment="1">
      <alignment vertical="center" wrapText="1"/>
    </xf>
    <xf numFmtId="0" fontId="5" fillId="0" borderId="0" xfId="2" applyFont="1" applyAlignment="1">
      <alignment vertical="center" wrapText="1"/>
    </xf>
    <xf numFmtId="0" fontId="5" fillId="0" borderId="0" xfId="0" applyFont="1" applyAlignment="1">
      <alignment vertical="center" wrapText="1"/>
    </xf>
    <xf numFmtId="0" fontId="5" fillId="0" borderId="26" xfId="0" applyFont="1" applyBorder="1" applyAlignment="1">
      <alignment vertical="center" wrapText="1"/>
    </xf>
    <xf numFmtId="0" fontId="5" fillId="0" borderId="4" xfId="1" applyFont="1" applyBorder="1" applyAlignment="1">
      <alignment horizontal="center" vertical="center"/>
    </xf>
    <xf numFmtId="0" fontId="5" fillId="0" borderId="25" xfId="2" applyFont="1" applyBorder="1" applyAlignment="1">
      <alignment vertical="center" wrapText="1"/>
    </xf>
    <xf numFmtId="0" fontId="5" fillId="0" borderId="2" xfId="2" applyFont="1" applyBorder="1" applyAlignment="1">
      <alignment vertical="center" wrapText="1"/>
    </xf>
    <xf numFmtId="0" fontId="5" fillId="0" borderId="0" xfId="1" applyFont="1">
      <alignment vertical="center"/>
    </xf>
    <xf numFmtId="0" fontId="5" fillId="0" borderId="27" xfId="1" applyFont="1" applyBorder="1">
      <alignment vertical="center"/>
    </xf>
    <xf numFmtId="0" fontId="5" fillId="0" borderId="25" xfId="1" applyFont="1" applyBorder="1" applyAlignment="1">
      <alignment horizontal="left" vertical="center"/>
    </xf>
    <xf numFmtId="0" fontId="5" fillId="0" borderId="26" xfId="1" applyFont="1" applyBorder="1" applyAlignment="1">
      <alignment horizontal="left" vertical="center"/>
    </xf>
    <xf numFmtId="0" fontId="5" fillId="0" borderId="27" xfId="1" applyFont="1" applyBorder="1" applyAlignment="1">
      <alignment horizontal="left" vertical="center"/>
    </xf>
    <xf numFmtId="0" fontId="5" fillId="0" borderId="28" xfId="2" applyFont="1" applyBorder="1">
      <alignment vertical="center"/>
    </xf>
    <xf numFmtId="0" fontId="5" fillId="0" borderId="28" xfId="2" applyFont="1" applyBorder="1" applyAlignment="1">
      <alignment vertical="center" wrapText="1"/>
    </xf>
    <xf numFmtId="0" fontId="6" fillId="0" borderId="0" xfId="0" applyFont="1">
      <alignment vertical="center"/>
    </xf>
    <xf numFmtId="0" fontId="5" fillId="0" borderId="0" xfId="0" applyFont="1">
      <alignment vertical="center"/>
    </xf>
    <xf numFmtId="0" fontId="5" fillId="0" borderId="1" xfId="1" applyFont="1" applyBorder="1" applyAlignment="1">
      <alignment horizontal="center" vertical="center"/>
    </xf>
    <xf numFmtId="0" fontId="5" fillId="0" borderId="25" xfId="0" applyFont="1" applyBorder="1">
      <alignment vertical="center"/>
    </xf>
    <xf numFmtId="0" fontId="5" fillId="0" borderId="27" xfId="0" applyFont="1" applyBorder="1">
      <alignment vertical="center"/>
    </xf>
    <xf numFmtId="0" fontId="5" fillId="0" borderId="26" xfId="0" applyFont="1" applyBorder="1">
      <alignment vertical="center"/>
    </xf>
    <xf numFmtId="20" fontId="5" fillId="0" borderId="0" xfId="0" applyNumberFormat="1" applyFont="1">
      <alignment vertical="center"/>
    </xf>
    <xf numFmtId="0" fontId="5" fillId="0" borderId="25" xfId="1" applyFont="1" applyBorder="1" applyAlignment="1">
      <alignment horizontal="left" vertical="center" wrapText="1"/>
    </xf>
    <xf numFmtId="0" fontId="5" fillId="0" borderId="26" xfId="1" applyFont="1" applyBorder="1" applyAlignment="1">
      <alignment horizontal="left" vertical="center" wrapText="1"/>
    </xf>
    <xf numFmtId="0" fontId="5" fillId="0" borderId="27" xfId="1" applyFont="1" applyBorder="1" applyAlignment="1">
      <alignment horizontal="left" vertical="center" wrapText="1"/>
    </xf>
    <xf numFmtId="0" fontId="5" fillId="0" borderId="27" xfId="0" applyFont="1" applyBorder="1" applyAlignment="1">
      <alignment vertical="center" wrapText="1"/>
    </xf>
    <xf numFmtId="0" fontId="5" fillId="0" borderId="25" xfId="0" applyFont="1" applyBorder="1" applyAlignment="1">
      <alignment vertical="center" wrapText="1"/>
    </xf>
    <xf numFmtId="0" fontId="5" fillId="0" borderId="29" xfId="2" applyFont="1" applyBorder="1">
      <alignment vertical="center"/>
    </xf>
    <xf numFmtId="0" fontId="5" fillId="0" borderId="29" xfId="1" applyFont="1" applyBorder="1" applyAlignment="1">
      <alignment horizontal="center" vertical="center"/>
    </xf>
    <xf numFmtId="0" fontId="5" fillId="0" borderId="2" xfId="1" applyFont="1" applyBorder="1" applyAlignment="1">
      <alignment horizontal="center" vertical="center"/>
    </xf>
    <xf numFmtId="0" fontId="5" fillId="0" borderId="2" xfId="1" applyFont="1" applyBorder="1">
      <alignment vertical="center"/>
    </xf>
    <xf numFmtId="0" fontId="5" fillId="0" borderId="2" xfId="1" applyFont="1" applyBorder="1" applyAlignment="1">
      <alignment vertical="center" wrapText="1"/>
    </xf>
    <xf numFmtId="0" fontId="5" fillId="0" borderId="3" xfId="1" applyFont="1" applyBorder="1" applyAlignment="1">
      <alignment horizontal="center" vertical="center"/>
    </xf>
    <xf numFmtId="0" fontId="5" fillId="0" borderId="3" xfId="0" applyFont="1" applyBorder="1">
      <alignment vertical="center"/>
    </xf>
    <xf numFmtId="0" fontId="5" fillId="0" borderId="3" xfId="1" applyFont="1" applyBorder="1" applyAlignment="1">
      <alignment horizontal="left" vertical="center" wrapText="1"/>
    </xf>
    <xf numFmtId="0" fontId="5" fillId="0" borderId="28" xfId="1" applyFont="1" applyBorder="1" applyAlignment="1">
      <alignment horizontal="center" vertical="center"/>
    </xf>
    <xf numFmtId="0" fontId="5" fillId="0" borderId="25" xfId="1" applyFont="1" applyBorder="1" applyAlignment="1">
      <alignment vertical="center" wrapText="1"/>
    </xf>
    <xf numFmtId="0" fontId="6" fillId="0" borderId="0" xfId="1" applyFont="1">
      <alignment vertical="center"/>
    </xf>
    <xf numFmtId="0" fontId="7" fillId="0" borderId="0" xfId="0" applyFont="1">
      <alignment vertical="center"/>
    </xf>
    <xf numFmtId="0" fontId="5" fillId="0" borderId="0" xfId="2" applyFont="1" applyAlignment="1">
      <alignment horizontal="right" vertical="center"/>
    </xf>
    <xf numFmtId="3" fontId="5" fillId="0" borderId="10" xfId="2" applyNumberFormat="1" applyFont="1" applyBorder="1" applyAlignment="1">
      <alignment horizontal="right" vertical="center"/>
    </xf>
    <xf numFmtId="0" fontId="5" fillId="0" borderId="23" xfId="2" applyFont="1" applyBorder="1" applyAlignment="1">
      <alignment horizontal="right" vertical="center"/>
    </xf>
    <xf numFmtId="3" fontId="5" fillId="0" borderId="7" xfId="2" quotePrefix="1" applyNumberFormat="1" applyFont="1" applyBorder="1" applyAlignment="1">
      <alignment horizontal="right" vertical="center"/>
    </xf>
    <xf numFmtId="3" fontId="5" fillId="0" borderId="7" xfId="2" applyNumberFormat="1" applyFont="1" applyBorder="1" applyAlignment="1">
      <alignment horizontal="right" vertical="center"/>
    </xf>
    <xf numFmtId="3" fontId="5" fillId="0" borderId="21" xfId="2" applyNumberFormat="1" applyFont="1" applyBorder="1" applyAlignment="1">
      <alignment horizontal="right" vertical="center"/>
    </xf>
    <xf numFmtId="3" fontId="5" fillId="0" borderId="5" xfId="2" applyNumberFormat="1" applyFont="1" applyBorder="1" applyAlignment="1">
      <alignment horizontal="right" vertical="center"/>
    </xf>
    <xf numFmtId="3" fontId="5" fillId="0" borderId="6" xfId="2" applyNumberFormat="1" applyFont="1" applyBorder="1" applyAlignment="1">
      <alignment horizontal="right" vertical="center"/>
    </xf>
    <xf numFmtId="3" fontId="5" fillId="0" borderId="21" xfId="2" quotePrefix="1" applyNumberFormat="1" applyFont="1" applyBorder="1" applyAlignment="1">
      <alignment horizontal="right" vertical="center"/>
    </xf>
    <xf numFmtId="0" fontId="5" fillId="0" borderId="21" xfId="2" applyFont="1" applyBorder="1" applyAlignment="1">
      <alignment horizontal="center" vertical="center"/>
    </xf>
    <xf numFmtId="0" fontId="5" fillId="0" borderId="5" xfId="2" applyFont="1" applyBorder="1" applyAlignment="1">
      <alignment horizontal="center" vertical="center"/>
    </xf>
    <xf numFmtId="0" fontId="5" fillId="0" borderId="6" xfId="2" applyFont="1"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0" fontId="0" fillId="0" borderId="7" xfId="0" applyBorder="1">
      <alignment vertical="center"/>
    </xf>
    <xf numFmtId="0" fontId="0" fillId="0" borderId="39" xfId="0" applyBorder="1">
      <alignment vertical="center"/>
    </xf>
    <xf numFmtId="176" fontId="0" fillId="0" borderId="7" xfId="0" applyNumberFormat="1" applyBorder="1">
      <alignment vertical="center"/>
    </xf>
    <xf numFmtId="0" fontId="0" fillId="0" borderId="7" xfId="0" applyBorder="1" applyAlignment="1">
      <alignment horizontal="right" vertical="center"/>
    </xf>
    <xf numFmtId="176" fontId="0" fillId="0" borderId="0" xfId="0" applyNumberFormat="1">
      <alignment vertical="center"/>
    </xf>
    <xf numFmtId="0" fontId="11" fillId="0" borderId="1" xfId="2" quotePrefix="1" applyFont="1" applyBorder="1" applyAlignment="1">
      <alignment horizontal="center" vertical="center"/>
    </xf>
    <xf numFmtId="0" fontId="11" fillId="0" borderId="26" xfId="2" applyFont="1" applyBorder="1">
      <alignment vertical="center"/>
    </xf>
    <xf numFmtId="0" fontId="11" fillId="0" borderId="25" xfId="2" applyFont="1" applyBorder="1">
      <alignment vertical="center"/>
    </xf>
    <xf numFmtId="0" fontId="11" fillId="0" borderId="27" xfId="2" applyFont="1" applyBorder="1">
      <alignment vertical="center"/>
    </xf>
    <xf numFmtId="0" fontId="11" fillId="0" borderId="3" xfId="2" applyFont="1" applyBorder="1">
      <alignment vertical="center"/>
    </xf>
    <xf numFmtId="0" fontId="11" fillId="0" borderId="2" xfId="2" applyFont="1" applyBorder="1">
      <alignment vertical="center"/>
    </xf>
    <xf numFmtId="0" fontId="11" fillId="0" borderId="27" xfId="2" applyFont="1" applyBorder="1" applyAlignment="1">
      <alignment horizontal="center" vertical="center"/>
    </xf>
    <xf numFmtId="0" fontId="11" fillId="0" borderId="26" xfId="2" applyFont="1" applyBorder="1" applyAlignment="1">
      <alignment horizontal="center" vertical="center"/>
    </xf>
    <xf numFmtId="0" fontId="11" fillId="0" borderId="25" xfId="2" applyFont="1" applyBorder="1" applyAlignment="1">
      <alignment horizontal="center" vertical="center"/>
    </xf>
    <xf numFmtId="0" fontId="11" fillId="0" borderId="1" xfId="2" applyFont="1" applyBorder="1" applyAlignment="1">
      <alignment horizontal="center" vertical="center"/>
    </xf>
    <xf numFmtId="0" fontId="11" fillId="2" borderId="25" xfId="2" applyFont="1" applyFill="1" applyBorder="1">
      <alignment vertical="center"/>
    </xf>
    <xf numFmtId="0" fontId="5" fillId="2" borderId="1" xfId="2" applyFont="1" applyFill="1" applyBorder="1" applyAlignment="1">
      <alignment horizontal="center" vertical="center"/>
    </xf>
    <xf numFmtId="0" fontId="5" fillId="0" borderId="0" xfId="1" applyFont="1" applyAlignment="1">
      <alignment horizontal="center" vertical="center" wrapText="1"/>
    </xf>
    <xf numFmtId="0" fontId="5" fillId="3" borderId="1" xfId="2" applyFont="1" applyFill="1" applyBorder="1" applyAlignment="1">
      <alignment horizontal="center" vertical="center"/>
    </xf>
    <xf numFmtId="0" fontId="5" fillId="2" borderId="26" xfId="0" applyFont="1" applyFill="1" applyBorder="1">
      <alignment vertical="center"/>
    </xf>
    <xf numFmtId="0" fontId="5" fillId="2" borderId="25" xfId="0" applyFont="1" applyFill="1" applyBorder="1">
      <alignment vertical="center"/>
    </xf>
    <xf numFmtId="0" fontId="5" fillId="0" borderId="20" xfId="2" applyFont="1" applyBorder="1">
      <alignment vertical="center"/>
    </xf>
    <xf numFmtId="0" fontId="5" fillId="0" borderId="10" xfId="2" applyFont="1" applyBorder="1" applyAlignment="1">
      <alignment horizontal="center" vertical="center"/>
    </xf>
    <xf numFmtId="0" fontId="5" fillId="0" borderId="22" xfId="2" applyFont="1" applyBorder="1" applyAlignment="1">
      <alignment horizontal="center" vertical="center"/>
    </xf>
    <xf numFmtId="0" fontId="5" fillId="0" borderId="10" xfId="2" applyFont="1" applyBorder="1">
      <alignment vertical="center"/>
    </xf>
    <xf numFmtId="0" fontId="5" fillId="0" borderId="1" xfId="1" applyFont="1" applyBorder="1" applyAlignment="1">
      <alignment vertical="center" wrapText="1"/>
    </xf>
    <xf numFmtId="0" fontId="5" fillId="0" borderId="40" xfId="2" applyFont="1" applyBorder="1">
      <alignment vertical="center"/>
    </xf>
    <xf numFmtId="0" fontId="5" fillId="0" borderId="39" xfId="2" applyFont="1" applyBorder="1">
      <alignment vertical="center"/>
    </xf>
    <xf numFmtId="0" fontId="5" fillId="0" borderId="41" xfId="2" applyFont="1" applyBorder="1" applyAlignment="1">
      <alignment horizontal="center" vertical="center"/>
    </xf>
    <xf numFmtId="0" fontId="5" fillId="0" borderId="2" xfId="2" applyFont="1" applyBorder="1" applyAlignment="1">
      <alignment horizontal="right" vertical="center"/>
    </xf>
    <xf numFmtId="0" fontId="5" fillId="0" borderId="42" xfId="2" applyFont="1" applyBorder="1">
      <alignment vertical="center"/>
    </xf>
    <xf numFmtId="0" fontId="5" fillId="0" borderId="34" xfId="2" applyFont="1" applyBorder="1" applyAlignment="1">
      <alignment horizontal="center" vertical="center"/>
    </xf>
    <xf numFmtId="0" fontId="5" fillId="0" borderId="43" xfId="2" applyFont="1" applyBorder="1" applyAlignment="1">
      <alignment horizontal="center" vertical="center"/>
    </xf>
    <xf numFmtId="0" fontId="5" fillId="0" borderId="44" xfId="2" applyFont="1" applyBorder="1" applyAlignment="1">
      <alignment horizontal="center" vertical="center"/>
    </xf>
    <xf numFmtId="0" fontId="5" fillId="0" borderId="26" xfId="2" applyFont="1" applyBorder="1" applyAlignment="1">
      <alignment horizontal="right" vertical="center"/>
    </xf>
    <xf numFmtId="0" fontId="5" fillId="0" borderId="45" xfId="2" applyFont="1" applyBorder="1">
      <alignment vertical="center"/>
    </xf>
    <xf numFmtId="0" fontId="5" fillId="0" borderId="23" xfId="2" applyFont="1" applyBorder="1" applyAlignment="1">
      <alignment horizontal="center" vertical="center"/>
    </xf>
    <xf numFmtId="0" fontId="5" fillId="0" borderId="46" xfId="2" applyFont="1" applyBorder="1" applyAlignment="1">
      <alignment horizontal="center" vertical="center"/>
    </xf>
    <xf numFmtId="0" fontId="5" fillId="0" borderId="24" xfId="2" applyFont="1" applyBorder="1" applyAlignment="1">
      <alignment horizontal="center" vertical="center"/>
    </xf>
    <xf numFmtId="0" fontId="5" fillId="0" borderId="4" xfId="2" applyFont="1" applyBorder="1" applyAlignment="1">
      <alignment horizontal="right" vertical="center"/>
    </xf>
    <xf numFmtId="0" fontId="5" fillId="0" borderId="23" xfId="2" applyFont="1" applyBorder="1">
      <alignment vertical="center"/>
    </xf>
    <xf numFmtId="0" fontId="5" fillId="0" borderId="47" xfId="2" applyFont="1" applyBorder="1">
      <alignment vertical="center"/>
    </xf>
    <xf numFmtId="0" fontId="12" fillId="0" borderId="0" xfId="2" applyFont="1" applyAlignment="1">
      <alignment horizontal="left" vertical="center" readingOrder="1"/>
    </xf>
    <xf numFmtId="0" fontId="5" fillId="0" borderId="0" xfId="2" applyFont="1" applyAlignment="1">
      <alignment horizontal="center" vertical="center"/>
    </xf>
    <xf numFmtId="0" fontId="5" fillId="0" borderId="0" xfId="2" quotePrefix="1" applyFont="1">
      <alignment vertical="center"/>
    </xf>
    <xf numFmtId="0" fontId="14" fillId="0" borderId="0" xfId="2" applyFont="1">
      <alignment vertic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pplyAlignment="1">
      <alignment horizontal="center" vertical="center"/>
    </xf>
    <xf numFmtId="0" fontId="5" fillId="0" borderId="38" xfId="0" applyFont="1" applyBorder="1" applyAlignment="1">
      <alignment horizontal="center"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11" fillId="0" borderId="1" xfId="0" applyFont="1" applyBorder="1" applyAlignment="1">
      <alignment horizontal="center" vertical="center"/>
    </xf>
    <xf numFmtId="0" fontId="11" fillId="0" borderId="7" xfId="0" applyFont="1" applyBorder="1" applyAlignment="1">
      <alignment horizontal="center" vertical="center"/>
    </xf>
    <xf numFmtId="0" fontId="11" fillId="0" borderId="0" xfId="0" applyFont="1">
      <alignment vertical="center"/>
    </xf>
    <xf numFmtId="0" fontId="5" fillId="0" borderId="32" xfId="2" applyFont="1" applyBorder="1">
      <alignment vertical="center"/>
    </xf>
    <xf numFmtId="0" fontId="5" fillId="0" borderId="33" xfId="2" applyFont="1" applyBorder="1">
      <alignment vertical="center"/>
    </xf>
    <xf numFmtId="0" fontId="5" fillId="0" borderId="35" xfId="2" applyFont="1" applyBorder="1">
      <alignment vertical="center"/>
    </xf>
    <xf numFmtId="0" fontId="5" fillId="0" borderId="27" xfId="2" applyFont="1" applyBorder="1" applyAlignment="1">
      <alignment vertical="center" wrapText="1"/>
    </xf>
    <xf numFmtId="0" fontId="5" fillId="0" borderId="13" xfId="2" applyFont="1" applyBorder="1">
      <alignment vertical="center"/>
    </xf>
    <xf numFmtId="20" fontId="5" fillId="0" borderId="26" xfId="2" applyNumberFormat="1" applyFont="1" applyBorder="1">
      <alignment vertical="center"/>
    </xf>
    <xf numFmtId="0" fontId="5" fillId="0" borderId="13" xfId="2" applyFont="1" applyBorder="1" applyAlignment="1">
      <alignment vertical="center" wrapText="1"/>
    </xf>
    <xf numFmtId="0" fontId="5" fillId="0" borderId="7" xfId="2" applyFont="1" applyBorder="1" applyAlignment="1">
      <alignment vertical="center" wrapText="1"/>
    </xf>
    <xf numFmtId="0" fontId="11" fillId="2" borderId="1" xfId="2" applyFont="1" applyFill="1" applyBorder="1">
      <alignment vertical="center"/>
    </xf>
    <xf numFmtId="0" fontId="11" fillId="0" borderId="1" xfId="2" applyFont="1" applyBorder="1">
      <alignment vertical="center"/>
    </xf>
    <xf numFmtId="20" fontId="11" fillId="0" borderId="1" xfId="2" applyNumberFormat="1" applyFont="1" applyBorder="1">
      <alignment vertical="center"/>
    </xf>
    <xf numFmtId="0" fontId="15" fillId="0" borderId="1" xfId="0" applyFont="1" applyBorder="1" applyAlignment="1">
      <alignment horizontal="center" vertical="center"/>
    </xf>
    <xf numFmtId="0" fontId="5" fillId="0" borderId="1" xfId="2" applyFont="1" applyBorder="1" applyAlignment="1">
      <alignment horizontal="center" vertical="center"/>
    </xf>
    <xf numFmtId="0" fontId="5" fillId="0" borderId="1" xfId="2" applyFont="1" applyBorder="1">
      <alignment vertical="center"/>
    </xf>
    <xf numFmtId="0" fontId="5" fillId="0" borderId="2" xfId="2" applyFont="1" applyBorder="1" applyAlignment="1">
      <alignment horizontal="center" vertical="center"/>
    </xf>
    <xf numFmtId="0" fontId="5" fillId="0" borderId="4" xfId="2" applyFont="1" applyBorder="1" applyAlignment="1">
      <alignment horizontal="center" vertical="center"/>
    </xf>
    <xf numFmtId="0" fontId="5" fillId="0" borderId="2" xfId="2" applyFont="1" applyBorder="1">
      <alignment vertical="center"/>
    </xf>
    <xf numFmtId="0" fontId="5" fillId="0" borderId="3" xfId="2" applyFont="1" applyBorder="1">
      <alignment vertical="center"/>
    </xf>
    <xf numFmtId="0" fontId="5" fillId="0" borderId="4" xfId="2" applyFont="1" applyBorder="1">
      <alignment vertical="center"/>
    </xf>
    <xf numFmtId="0" fontId="5" fillId="0" borderId="7" xfId="2" applyFont="1" applyBorder="1" applyAlignment="1">
      <alignment horizontal="center" vertical="center"/>
    </xf>
    <xf numFmtId="0" fontId="5" fillId="0" borderId="20" xfId="2" applyFont="1" applyBorder="1" applyAlignment="1">
      <alignment horizontal="center" vertical="center"/>
    </xf>
    <xf numFmtId="0" fontId="5" fillId="0" borderId="2" xfId="2" applyFont="1" applyBorder="1" applyAlignment="1">
      <alignment vertical="center" wrapText="1"/>
    </xf>
    <xf numFmtId="0" fontId="5" fillId="0" borderId="36" xfId="2" applyFont="1" applyBorder="1" applyAlignment="1">
      <alignment horizontal="left" vertical="center" wrapText="1"/>
    </xf>
    <xf numFmtId="0" fontId="5" fillId="0" borderId="37" xfId="2" applyFont="1" applyBorder="1" applyAlignment="1">
      <alignment horizontal="left" vertical="center"/>
    </xf>
    <xf numFmtId="0" fontId="5" fillId="0" borderId="38" xfId="2" applyFont="1" applyBorder="1" applyAlignment="1">
      <alignment horizontal="left" vertical="center"/>
    </xf>
    <xf numFmtId="0" fontId="5" fillId="0" borderId="17" xfId="2" applyFont="1" applyBorder="1" applyAlignment="1">
      <alignment horizontal="left" vertical="center"/>
    </xf>
    <xf numFmtId="0" fontId="5" fillId="0" borderId="23" xfId="2" applyFont="1" applyBorder="1" applyAlignment="1">
      <alignment horizontal="left" vertical="center"/>
    </xf>
    <xf numFmtId="0" fontId="5" fillId="0" borderId="24" xfId="2" applyFont="1" applyBorder="1" applyAlignment="1">
      <alignment horizontal="left" vertical="center"/>
    </xf>
    <xf numFmtId="0" fontId="5" fillId="0" borderId="7" xfId="2" applyFont="1" applyBorder="1" applyAlignment="1">
      <alignment horizontal="left" vertical="center"/>
    </xf>
    <xf numFmtId="0" fontId="5" fillId="0" borderId="20" xfId="2" applyFont="1" applyBorder="1" applyAlignment="1">
      <alignment horizontal="left" vertical="center"/>
    </xf>
    <xf numFmtId="0" fontId="5" fillId="0" borderId="10" xfId="2" applyFont="1" applyBorder="1" applyAlignment="1">
      <alignment horizontal="center" vertical="center"/>
    </xf>
    <xf numFmtId="0" fontId="5" fillId="0" borderId="22" xfId="2" applyFont="1" applyBorder="1" applyAlignment="1">
      <alignment horizontal="center" vertical="center"/>
    </xf>
    <xf numFmtId="0" fontId="5" fillId="0" borderId="30" xfId="2" applyFont="1" applyBorder="1" applyAlignment="1">
      <alignment horizontal="center" vertical="center"/>
    </xf>
    <xf numFmtId="0" fontId="5" fillId="0" borderId="31" xfId="2" applyFont="1" applyBorder="1" applyAlignment="1">
      <alignment horizontal="center" vertical="center"/>
    </xf>
    <xf numFmtId="0" fontId="5" fillId="0" borderId="21" xfId="2" applyFont="1" applyBorder="1" applyAlignment="1">
      <alignment horizontal="center" vertical="center"/>
    </xf>
    <xf numFmtId="0" fontId="11" fillId="2" borderId="7" xfId="2" applyFont="1" applyFill="1" applyBorder="1" applyAlignment="1">
      <alignment horizontal="center" vertical="center"/>
    </xf>
    <xf numFmtId="0" fontId="11" fillId="2" borderId="21" xfId="2" applyFont="1" applyFill="1" applyBorder="1" applyAlignment="1">
      <alignment horizontal="center" vertical="center"/>
    </xf>
    <xf numFmtId="0" fontId="11" fillId="2" borderId="20" xfId="2" applyFont="1" applyFill="1" applyBorder="1" applyAlignment="1">
      <alignment horizontal="center" vertical="center"/>
    </xf>
    <xf numFmtId="0" fontId="11" fillId="0" borderId="7" xfId="2" applyFont="1" applyBorder="1" applyAlignment="1">
      <alignment horizontal="center" vertical="center"/>
    </xf>
    <xf numFmtId="0" fontId="11" fillId="0" borderId="20" xfId="2" applyFont="1" applyBorder="1" applyAlignment="1">
      <alignment horizontal="center" vertical="center"/>
    </xf>
    <xf numFmtId="0" fontId="11" fillId="0" borderId="21" xfId="2" applyFont="1" applyBorder="1" applyAlignment="1">
      <alignment horizontal="center" vertical="center"/>
    </xf>
    <xf numFmtId="0" fontId="5" fillId="0" borderId="25" xfId="1" applyFont="1" applyBorder="1" applyAlignment="1">
      <alignment horizontal="left" vertical="center"/>
    </xf>
    <xf numFmtId="0" fontId="5" fillId="0" borderId="26" xfId="2" applyFont="1" applyBorder="1" applyAlignment="1">
      <alignment horizontal="left" vertical="center"/>
    </xf>
    <xf numFmtId="0" fontId="5" fillId="0" borderId="25" xfId="1" applyFont="1" applyBorder="1">
      <alignment vertical="center"/>
    </xf>
    <xf numFmtId="0" fontId="5" fillId="0" borderId="26" xfId="2" applyFont="1" applyBorder="1">
      <alignment vertical="center"/>
    </xf>
    <xf numFmtId="0" fontId="5" fillId="0" borderId="25" xfId="2" applyFont="1" applyBorder="1">
      <alignment vertical="center"/>
    </xf>
    <xf numFmtId="0" fontId="5" fillId="0" borderId="25" xfId="2" applyFont="1" applyBorder="1" applyAlignment="1">
      <alignment horizontal="left" vertical="center"/>
    </xf>
    <xf numFmtId="0" fontId="5" fillId="0" borderId="25" xfId="2" applyFont="1" applyBorder="1" applyAlignment="1">
      <alignment vertical="center" wrapText="1"/>
    </xf>
    <xf numFmtId="0" fontId="5" fillId="0" borderId="10" xfId="2" applyFont="1" applyBorder="1" applyAlignment="1">
      <alignment horizontal="left" vertical="center" wrapText="1"/>
    </xf>
    <xf numFmtId="0" fontId="5" fillId="0" borderId="22" xfId="2" applyFont="1" applyBorder="1" applyAlignment="1">
      <alignment horizontal="left" vertical="center"/>
    </xf>
    <xf numFmtId="0" fontId="5" fillId="0" borderId="30" xfId="2" applyFont="1" applyBorder="1" applyAlignment="1">
      <alignment horizontal="left" vertical="center"/>
    </xf>
    <xf numFmtId="0" fontId="5" fillId="0" borderId="31" xfId="2" applyFont="1" applyBorder="1" applyAlignment="1">
      <alignment horizontal="left" vertical="center"/>
    </xf>
    <xf numFmtId="0" fontId="11" fillId="0" borderId="1" xfId="2" applyFont="1" applyBorder="1" applyAlignment="1">
      <alignment horizontal="center" vertical="center"/>
    </xf>
    <xf numFmtId="0" fontId="11" fillId="2" borderId="1" xfId="2" applyFont="1" applyFill="1" applyBorder="1" applyAlignment="1">
      <alignment horizontal="center" vertical="center"/>
    </xf>
    <xf numFmtId="0" fontId="5" fillId="0" borderId="2" xfId="2" applyFont="1" applyBorder="1" applyAlignment="1">
      <alignment horizontal="left"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5" fillId="0" borderId="1" xfId="1" applyFont="1" applyBorder="1">
      <alignment vertical="center"/>
    </xf>
    <xf numFmtId="0" fontId="5" fillId="0" borderId="26" xfId="0" applyFont="1" applyBorder="1" applyAlignment="1">
      <alignment vertical="center" wrapText="1"/>
    </xf>
    <xf numFmtId="0" fontId="5" fillId="0" borderId="25" xfId="2" applyFont="1" applyBorder="1" applyAlignment="1">
      <alignment horizontal="left" vertical="center" wrapText="1"/>
    </xf>
    <xf numFmtId="0" fontId="5" fillId="0" borderId="28" xfId="2" applyFont="1" applyBorder="1" applyAlignment="1">
      <alignment horizontal="left" vertical="center"/>
    </xf>
    <xf numFmtId="0" fontId="5" fillId="0" borderId="29" xfId="2" applyFont="1" applyBorder="1" applyAlignment="1">
      <alignment horizontal="left" vertical="center"/>
    </xf>
    <xf numFmtId="0" fontId="5" fillId="0" borderId="27" xfId="2" applyFont="1" applyBorder="1" applyAlignment="1">
      <alignment horizontal="left" vertical="center"/>
    </xf>
    <xf numFmtId="0" fontId="5" fillId="0" borderId="26" xfId="2" applyFont="1" applyBorder="1" applyAlignment="1">
      <alignment horizontal="left" vertical="center" wrapText="1"/>
    </xf>
    <xf numFmtId="0" fontId="5" fillId="0" borderId="2" xfId="2" applyFont="1" applyBorder="1" applyAlignment="1">
      <alignment horizontal="left" vertical="center" wrapText="1"/>
    </xf>
    <xf numFmtId="0" fontId="11" fillId="0" borderId="20" xfId="0" applyFont="1" applyBorder="1" applyAlignment="1">
      <alignment horizontal="center" vertical="center"/>
    </xf>
    <xf numFmtId="0" fontId="5" fillId="0" borderId="7" xfId="2" applyFont="1" applyBorder="1">
      <alignment vertical="center"/>
    </xf>
    <xf numFmtId="0" fontId="5" fillId="0" borderId="20" xfId="2" applyFont="1" applyBorder="1">
      <alignment vertical="center"/>
    </xf>
    <xf numFmtId="0" fontId="5" fillId="0" borderId="1" xfId="2" applyFont="1" applyBorder="1" applyAlignment="1">
      <alignment horizontal="left" vertical="center"/>
    </xf>
    <xf numFmtId="0" fontId="5" fillId="0" borderId="1" xfId="2" applyFont="1" applyBorder="1" applyAlignment="1">
      <alignment horizontal="left" vertical="center" wrapText="1"/>
    </xf>
    <xf numFmtId="0" fontId="0" fillId="0" borderId="4" xfId="0" applyBorder="1" applyAlignment="1">
      <alignment horizontal="left" vertical="center"/>
    </xf>
    <xf numFmtId="0" fontId="5" fillId="0" borderId="3" xfId="0" applyFont="1" applyBorder="1">
      <alignment vertical="center"/>
    </xf>
    <xf numFmtId="0" fontId="5" fillId="0" borderId="18" xfId="0" applyFont="1" applyBorder="1">
      <alignment vertical="center"/>
    </xf>
    <xf numFmtId="0" fontId="5" fillId="0" borderId="12" xfId="2" applyFont="1" applyBorder="1">
      <alignment vertical="center"/>
    </xf>
    <xf numFmtId="0" fontId="5" fillId="0" borderId="19" xfId="0" applyFont="1" applyBorder="1">
      <alignment vertical="center"/>
    </xf>
    <xf numFmtId="0" fontId="5" fillId="0" borderId="10" xfId="2" applyFont="1" applyBorder="1">
      <alignment vertical="center"/>
    </xf>
    <xf numFmtId="0" fontId="5" fillId="0" borderId="8" xfId="2" applyFont="1" applyBorder="1">
      <alignment vertical="center"/>
    </xf>
    <xf numFmtId="0" fontId="5" fillId="0" borderId="9" xfId="2" applyFont="1" applyBorder="1">
      <alignment vertical="center"/>
    </xf>
    <xf numFmtId="0" fontId="5" fillId="0" borderId="11" xfId="2" applyFont="1" applyBorder="1">
      <alignment vertical="center"/>
    </xf>
    <xf numFmtId="0" fontId="5" fillId="0" borderId="37" xfId="2" applyFont="1" applyBorder="1" applyAlignment="1">
      <alignment horizontal="left" vertical="center" wrapText="1"/>
    </xf>
    <xf numFmtId="0" fontId="5" fillId="0" borderId="23" xfId="2" applyFont="1" applyBorder="1" applyAlignment="1">
      <alignment horizontal="left" vertical="center" wrapText="1"/>
    </xf>
    <xf numFmtId="0" fontId="5" fillId="0" borderId="24" xfId="2" applyFont="1" applyBorder="1" applyAlignment="1">
      <alignment horizontal="left" vertical="center" wrapText="1"/>
    </xf>
    <xf numFmtId="0" fontId="5" fillId="0" borderId="1" xfId="2" quotePrefix="1" applyFont="1" applyBorder="1" applyAlignment="1">
      <alignment horizontal="center" vertical="center"/>
    </xf>
    <xf numFmtId="0" fontId="5" fillId="0" borderId="7" xfId="0" applyFont="1" applyBorder="1" applyAlignment="1">
      <alignment horizontal="center" vertical="center"/>
    </xf>
    <xf numFmtId="0" fontId="5" fillId="0" borderId="20" xfId="0" applyFont="1" applyBorder="1">
      <alignment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7" xfId="0" applyFont="1" applyBorder="1">
      <alignment vertical="center"/>
    </xf>
    <xf numFmtId="0" fontId="5" fillId="0" borderId="21" xfId="0" applyFont="1" applyBorder="1">
      <alignment vertical="center"/>
    </xf>
    <xf numFmtId="0" fontId="5" fillId="0" borderId="1" xfId="0" applyFont="1" applyBorder="1" applyAlignment="1">
      <alignment horizontal="center" vertical="center"/>
    </xf>
    <xf numFmtId="0" fontId="5" fillId="0" borderId="1" xfId="0" applyFont="1" applyBorder="1">
      <alignment vertical="center"/>
    </xf>
    <xf numFmtId="0" fontId="5" fillId="0" borderId="1" xfId="0" applyFont="1" applyBorder="1" applyAlignment="1">
      <alignment horizontal="left" vertical="center"/>
    </xf>
  </cellXfs>
  <cellStyles count="3">
    <cellStyle name="標準" xfId="0" builtinId="0"/>
    <cellStyle name="標準 2" xfId="1" xr:uid="{D9176761-D82A-4D3E-8EEA-9C270F945912}"/>
    <cellStyle name="標準 3" xfId="2" xr:uid="{27321E6E-5C98-4B3D-A9D4-B00BBAE558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png"/><Relationship Id="rId1" Type="http://schemas.openxmlformats.org/officeDocument/2006/relationships/image" Target="../media/image12.png"/><Relationship Id="rId4" Type="http://schemas.openxmlformats.org/officeDocument/2006/relationships/image" Target="../media/image15.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6.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7.png"/></Relationships>
</file>

<file path=xl/drawings/_rels/drawing13.xml.rels><?xml version="1.0" encoding="UTF-8" standalone="yes"?>
<Relationships xmlns="http://schemas.openxmlformats.org/package/2006/relationships"><Relationship Id="rId8" Type="http://schemas.openxmlformats.org/officeDocument/2006/relationships/image" Target="../media/image25.png"/><Relationship Id="rId13" Type="http://schemas.openxmlformats.org/officeDocument/2006/relationships/image" Target="../media/image30.png"/><Relationship Id="rId3" Type="http://schemas.openxmlformats.org/officeDocument/2006/relationships/image" Target="../media/image20.png"/><Relationship Id="rId7" Type="http://schemas.openxmlformats.org/officeDocument/2006/relationships/image" Target="../media/image24.png"/><Relationship Id="rId12" Type="http://schemas.openxmlformats.org/officeDocument/2006/relationships/image" Target="../media/image29.png"/><Relationship Id="rId2" Type="http://schemas.openxmlformats.org/officeDocument/2006/relationships/image" Target="../media/image19.png"/><Relationship Id="rId1" Type="http://schemas.openxmlformats.org/officeDocument/2006/relationships/image" Target="../media/image18.png"/><Relationship Id="rId6" Type="http://schemas.openxmlformats.org/officeDocument/2006/relationships/image" Target="../media/image23.png"/><Relationship Id="rId11" Type="http://schemas.openxmlformats.org/officeDocument/2006/relationships/image" Target="../media/image28.png"/><Relationship Id="rId5" Type="http://schemas.openxmlformats.org/officeDocument/2006/relationships/image" Target="../media/image22.png"/><Relationship Id="rId10" Type="http://schemas.openxmlformats.org/officeDocument/2006/relationships/image" Target="../media/image27.png"/><Relationship Id="rId4" Type="http://schemas.openxmlformats.org/officeDocument/2006/relationships/image" Target="../media/image21.png"/><Relationship Id="rId9" Type="http://schemas.openxmlformats.org/officeDocument/2006/relationships/image" Target="../media/image26.png"/></Relationships>
</file>

<file path=xl/drawings/_rels/drawing14.xml.rels><?xml version="1.0" encoding="UTF-8" standalone="yes"?>
<Relationships xmlns="http://schemas.openxmlformats.org/package/2006/relationships"><Relationship Id="rId3" Type="http://schemas.openxmlformats.org/officeDocument/2006/relationships/image" Target="../media/image33.png"/><Relationship Id="rId2" Type="http://schemas.openxmlformats.org/officeDocument/2006/relationships/image" Target="../media/image32.png"/><Relationship Id="rId1" Type="http://schemas.openxmlformats.org/officeDocument/2006/relationships/image" Target="../media/image31.png"/><Relationship Id="rId4" Type="http://schemas.openxmlformats.org/officeDocument/2006/relationships/image" Target="../media/image34.png"/></Relationships>
</file>

<file path=xl/drawings/_rels/drawing15.xml.rels><?xml version="1.0" encoding="UTF-8" standalone="yes"?>
<Relationships xmlns="http://schemas.openxmlformats.org/package/2006/relationships"><Relationship Id="rId2" Type="http://schemas.openxmlformats.org/officeDocument/2006/relationships/image" Target="../media/image36.png"/><Relationship Id="rId1" Type="http://schemas.openxmlformats.org/officeDocument/2006/relationships/image" Target="../media/image35.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1" Type="http://schemas.openxmlformats.org/officeDocument/2006/relationships/image" Target="../media/image8.png"/></Relationships>
</file>

<file path=xl/drawings/_rels/drawing7.xml.rels><?xml version="1.0" encoding="UTF-8" standalone="yes"?>
<Relationships xmlns="http://schemas.openxmlformats.org/package/2006/relationships"><Relationship Id="rId1" Type="http://schemas.openxmlformats.org/officeDocument/2006/relationships/image" Target="../media/image9.png"/></Relationships>
</file>

<file path=xl/drawings/_rels/drawing8.xml.rels><?xml version="1.0" encoding="UTF-8" standalone="yes"?>
<Relationships xmlns="http://schemas.openxmlformats.org/package/2006/relationships"><Relationship Id="rId1" Type="http://schemas.openxmlformats.org/officeDocument/2006/relationships/image" Target="../media/image10.png"/></Relationships>
</file>

<file path=xl/drawings/_rels/drawing9.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0</xdr:col>
      <xdr:colOff>676275</xdr:colOff>
      <xdr:row>1</xdr:row>
      <xdr:rowOff>161925</xdr:rowOff>
    </xdr:from>
    <xdr:to>
      <xdr:col>8</xdr:col>
      <xdr:colOff>1245533</xdr:colOff>
      <xdr:row>8</xdr:row>
      <xdr:rowOff>138196</xdr:rowOff>
    </xdr:to>
    <xdr:pic>
      <xdr:nvPicPr>
        <xdr:cNvPr id="3" name="Picture 7">
          <a:extLst>
            <a:ext uri="{FF2B5EF4-FFF2-40B4-BE49-F238E27FC236}">
              <a16:creationId xmlns:a16="http://schemas.microsoft.com/office/drawing/2014/main" id="{0E28426C-A7BF-49F8-BF52-F280CE5E40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6275" y="161925"/>
          <a:ext cx="6896100" cy="1160412"/>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9524</xdr:colOff>
      <xdr:row>1</xdr:row>
      <xdr:rowOff>171449</xdr:rowOff>
    </xdr:from>
    <xdr:to>
      <xdr:col>11</xdr:col>
      <xdr:colOff>2228848</xdr:colOff>
      <xdr:row>9</xdr:row>
      <xdr:rowOff>96836</xdr:rowOff>
    </xdr:to>
    <xdr:grpSp>
      <xdr:nvGrpSpPr>
        <xdr:cNvPr id="2" name="グループ化 1">
          <a:extLst>
            <a:ext uri="{FF2B5EF4-FFF2-40B4-BE49-F238E27FC236}">
              <a16:creationId xmlns:a16="http://schemas.microsoft.com/office/drawing/2014/main" id="{E4F0A96B-3AA8-41D5-9FFE-40B39965E8B9}"/>
            </a:ext>
          </a:extLst>
        </xdr:cNvPr>
        <xdr:cNvGrpSpPr>
          <a:grpSpLocks/>
        </xdr:cNvGrpSpPr>
      </xdr:nvGrpSpPr>
      <xdr:grpSpPr bwMode="auto">
        <a:xfrm>
          <a:off x="8214631" y="348342"/>
          <a:ext cx="6247038" cy="1340530"/>
          <a:chOff x="416496" y="5017485"/>
          <a:chExt cx="6247771" cy="1526838"/>
        </a:xfrm>
      </xdr:grpSpPr>
      <xdr:pic>
        <xdr:nvPicPr>
          <xdr:cNvPr id="3" name="Picture 18">
            <a:extLst>
              <a:ext uri="{FF2B5EF4-FFF2-40B4-BE49-F238E27FC236}">
                <a16:creationId xmlns:a16="http://schemas.microsoft.com/office/drawing/2014/main" id="{BA498C21-DE80-46D8-B83B-936A3951AC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85085" y="5072946"/>
            <a:ext cx="1479182" cy="1471377"/>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pic>
        <xdr:nvPicPr>
          <xdr:cNvPr id="4" name="Picture 17">
            <a:extLst>
              <a:ext uri="{FF2B5EF4-FFF2-40B4-BE49-F238E27FC236}">
                <a16:creationId xmlns:a16="http://schemas.microsoft.com/office/drawing/2014/main" id="{46A8F52F-19C6-427D-B7E6-9CE1B3E267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92741" y="5072946"/>
            <a:ext cx="1484083" cy="1461511"/>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pic>
        <xdr:nvPicPr>
          <xdr:cNvPr id="5" name="Picture 16">
            <a:extLst>
              <a:ext uri="{FF2B5EF4-FFF2-40B4-BE49-F238E27FC236}">
                <a16:creationId xmlns:a16="http://schemas.microsoft.com/office/drawing/2014/main" id="{6312D044-6D48-4A99-94AE-F1B95C46692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28460" y="5068888"/>
            <a:ext cx="1475435" cy="1475435"/>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pic>
        <xdr:nvPicPr>
          <xdr:cNvPr id="6" name="Picture 15">
            <a:extLst>
              <a:ext uri="{FF2B5EF4-FFF2-40B4-BE49-F238E27FC236}">
                <a16:creationId xmlns:a16="http://schemas.microsoft.com/office/drawing/2014/main" id="{45A35829-3F22-4691-AB64-7765D32E610C}"/>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16496" y="5072947"/>
            <a:ext cx="1440160" cy="1451111"/>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sp macro="" textlink="">
        <xdr:nvSpPr>
          <xdr:cNvPr id="7" name="Rectangle 1">
            <a:extLst>
              <a:ext uri="{FF2B5EF4-FFF2-40B4-BE49-F238E27FC236}">
                <a16:creationId xmlns:a16="http://schemas.microsoft.com/office/drawing/2014/main" id="{A855BBB0-29D4-4B04-870F-5C769A37E321}"/>
              </a:ext>
            </a:extLst>
          </xdr:cNvPr>
          <xdr:cNvSpPr>
            <a:spLocks noChangeArrowheads="1"/>
          </xdr:cNvSpPr>
        </xdr:nvSpPr>
        <xdr:spPr bwMode="auto">
          <a:xfrm>
            <a:off x="1390650" y="5025424"/>
            <a:ext cx="422275" cy="27622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lang="en-US" altLang="ja-JP" sz="1200"/>
              <a:t>50h</a:t>
            </a:r>
            <a:endParaRPr lang="ja-JP" altLang="en-US" sz="1200"/>
          </a:p>
        </xdr:txBody>
      </xdr:sp>
      <xdr:sp macro="" textlink="">
        <xdr:nvSpPr>
          <xdr:cNvPr id="8" name="Rectangle 1">
            <a:extLst>
              <a:ext uri="{FF2B5EF4-FFF2-40B4-BE49-F238E27FC236}">
                <a16:creationId xmlns:a16="http://schemas.microsoft.com/office/drawing/2014/main" id="{2DA1ED5D-01B4-4FA7-8F00-89F33FD0B324}"/>
              </a:ext>
            </a:extLst>
          </xdr:cNvPr>
          <xdr:cNvSpPr>
            <a:spLocks noChangeArrowheads="1"/>
          </xdr:cNvSpPr>
        </xdr:nvSpPr>
        <xdr:spPr bwMode="auto">
          <a:xfrm>
            <a:off x="2854226" y="5019074"/>
            <a:ext cx="422275" cy="27622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lang="en-US" altLang="ja-JP" sz="1200"/>
              <a:t>51h</a:t>
            </a:r>
            <a:endParaRPr lang="ja-JP" altLang="en-US" sz="1200"/>
          </a:p>
        </xdr:txBody>
      </xdr:sp>
      <xdr:sp macro="" textlink="">
        <xdr:nvSpPr>
          <xdr:cNvPr id="9" name="Rectangle 1">
            <a:extLst>
              <a:ext uri="{FF2B5EF4-FFF2-40B4-BE49-F238E27FC236}">
                <a16:creationId xmlns:a16="http://schemas.microsoft.com/office/drawing/2014/main" id="{75966BF9-24F7-45B8-9E73-AC481F24E0E5}"/>
              </a:ext>
            </a:extLst>
          </xdr:cNvPr>
          <xdr:cNvSpPr>
            <a:spLocks noChangeArrowheads="1"/>
          </xdr:cNvSpPr>
        </xdr:nvSpPr>
        <xdr:spPr bwMode="auto">
          <a:xfrm>
            <a:off x="4458495" y="5017486"/>
            <a:ext cx="420688" cy="27622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lang="en-US" altLang="ja-JP" sz="1200"/>
              <a:t>52h</a:t>
            </a:r>
            <a:endParaRPr lang="ja-JP" altLang="en-US" sz="1200"/>
          </a:p>
        </xdr:txBody>
      </xdr:sp>
      <xdr:sp macro="" textlink="">
        <xdr:nvSpPr>
          <xdr:cNvPr id="10" name="Rectangle 1">
            <a:extLst>
              <a:ext uri="{FF2B5EF4-FFF2-40B4-BE49-F238E27FC236}">
                <a16:creationId xmlns:a16="http://schemas.microsoft.com/office/drawing/2014/main" id="{B8718D86-24F2-4EA7-A979-B2828497F6C6}"/>
              </a:ext>
            </a:extLst>
          </xdr:cNvPr>
          <xdr:cNvSpPr>
            <a:spLocks noChangeArrowheads="1"/>
          </xdr:cNvSpPr>
        </xdr:nvSpPr>
        <xdr:spPr bwMode="auto">
          <a:xfrm>
            <a:off x="6105128" y="5017485"/>
            <a:ext cx="422275" cy="27622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chor="ctr">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lang="en-US" altLang="ja-JP" sz="1200"/>
              <a:t>53h</a:t>
            </a:r>
            <a:endParaRPr lang="ja-JP" altLang="en-US" sz="1200"/>
          </a:p>
        </xdr:txBody>
      </xdr:sp>
    </xdr:grp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464820</xdr:colOff>
      <xdr:row>1</xdr:row>
      <xdr:rowOff>154578</xdr:rowOff>
    </xdr:from>
    <xdr:to>
      <xdr:col>4</xdr:col>
      <xdr:colOff>1037409</xdr:colOff>
      <xdr:row>7</xdr:row>
      <xdr:rowOff>110195</xdr:rowOff>
    </xdr:to>
    <xdr:pic>
      <xdr:nvPicPr>
        <xdr:cNvPr id="2" name="図 1">
          <a:extLst>
            <a:ext uri="{FF2B5EF4-FFF2-40B4-BE49-F238E27FC236}">
              <a16:creationId xmlns:a16="http://schemas.microsoft.com/office/drawing/2014/main" id="{9F6C5F7B-57AF-43BA-AF53-14A77CD6DA80}"/>
            </a:ext>
          </a:extLst>
        </xdr:cNvPr>
        <xdr:cNvPicPr>
          <a:picLocks noChangeAspect="1"/>
        </xdr:cNvPicPr>
      </xdr:nvPicPr>
      <xdr:blipFill>
        <a:blip xmlns:r="http://schemas.openxmlformats.org/officeDocument/2006/relationships" r:embed="rId1"/>
        <a:stretch>
          <a:fillRect/>
        </a:stretch>
      </xdr:blipFill>
      <xdr:spPr>
        <a:xfrm>
          <a:off x="464820" y="328749"/>
          <a:ext cx="5993675" cy="1000646"/>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1</xdr:colOff>
      <xdr:row>1</xdr:row>
      <xdr:rowOff>66675</xdr:rowOff>
    </xdr:from>
    <xdr:to>
      <xdr:col>4</xdr:col>
      <xdr:colOff>2124076</xdr:colOff>
      <xdr:row>6</xdr:row>
      <xdr:rowOff>105725</xdr:rowOff>
    </xdr:to>
    <xdr:pic>
      <xdr:nvPicPr>
        <xdr:cNvPr id="2" name="図 1">
          <a:extLst>
            <a:ext uri="{FF2B5EF4-FFF2-40B4-BE49-F238E27FC236}">
              <a16:creationId xmlns:a16="http://schemas.microsoft.com/office/drawing/2014/main" id="{D6214556-1A22-4A93-87F8-1274E209B68B}"/>
            </a:ext>
          </a:extLst>
        </xdr:cNvPr>
        <xdr:cNvPicPr>
          <a:picLocks noChangeAspect="1"/>
        </xdr:cNvPicPr>
      </xdr:nvPicPr>
      <xdr:blipFill>
        <a:blip xmlns:r="http://schemas.openxmlformats.org/officeDocument/2006/relationships" r:embed="rId1"/>
        <a:stretch>
          <a:fillRect/>
        </a:stretch>
      </xdr:blipFill>
      <xdr:spPr>
        <a:xfrm>
          <a:off x="685801" y="238125"/>
          <a:ext cx="6305550" cy="8963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11</xdr:col>
      <xdr:colOff>571500</xdr:colOff>
      <xdr:row>3</xdr:row>
      <xdr:rowOff>133350</xdr:rowOff>
    </xdr:from>
    <xdr:to>
      <xdr:col>17</xdr:col>
      <xdr:colOff>622815</xdr:colOff>
      <xdr:row>13</xdr:row>
      <xdr:rowOff>28575</xdr:rowOff>
    </xdr:to>
    <xdr:pic>
      <xdr:nvPicPr>
        <xdr:cNvPr id="3" name="Picture 3">
          <a:extLst>
            <a:ext uri="{FF2B5EF4-FFF2-40B4-BE49-F238E27FC236}">
              <a16:creationId xmlns:a16="http://schemas.microsoft.com/office/drawing/2014/main" id="{A71E36A8-A595-49CE-B532-8B425A6CEA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53600" y="647700"/>
          <a:ext cx="4166115" cy="1609725"/>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twoCellAnchor editAs="oneCell">
    <xdr:from>
      <xdr:col>6</xdr:col>
      <xdr:colOff>523875</xdr:colOff>
      <xdr:row>4</xdr:row>
      <xdr:rowOff>38099</xdr:rowOff>
    </xdr:from>
    <xdr:to>
      <xdr:col>11</xdr:col>
      <xdr:colOff>170261</xdr:colOff>
      <xdr:row>13</xdr:row>
      <xdr:rowOff>161925</xdr:rowOff>
    </xdr:to>
    <xdr:pic>
      <xdr:nvPicPr>
        <xdr:cNvPr id="5" name="図 4">
          <a:extLst>
            <a:ext uri="{FF2B5EF4-FFF2-40B4-BE49-F238E27FC236}">
              <a16:creationId xmlns:a16="http://schemas.microsoft.com/office/drawing/2014/main" id="{8CD537E7-B2E0-41CF-83A8-A847DE865658}"/>
            </a:ext>
          </a:extLst>
        </xdr:cNvPr>
        <xdr:cNvPicPr>
          <a:picLocks noChangeAspect="1"/>
        </xdr:cNvPicPr>
      </xdr:nvPicPr>
      <xdr:blipFill>
        <a:blip xmlns:r="http://schemas.openxmlformats.org/officeDocument/2006/relationships" r:embed="rId2"/>
        <a:stretch>
          <a:fillRect/>
        </a:stretch>
      </xdr:blipFill>
      <xdr:spPr>
        <a:xfrm>
          <a:off x="6276975" y="723899"/>
          <a:ext cx="3075386" cy="1666876"/>
        </a:xfrm>
        <a:prstGeom prst="rect">
          <a:avLst/>
        </a:prstGeom>
      </xdr:spPr>
    </xdr:pic>
    <xdr:clientData/>
  </xdr:twoCellAnchor>
  <xdr:twoCellAnchor editAs="oneCell">
    <xdr:from>
      <xdr:col>6</xdr:col>
      <xdr:colOff>95250</xdr:colOff>
      <xdr:row>18</xdr:row>
      <xdr:rowOff>161925</xdr:rowOff>
    </xdr:from>
    <xdr:to>
      <xdr:col>11</xdr:col>
      <xdr:colOff>574125</xdr:colOff>
      <xdr:row>29</xdr:row>
      <xdr:rowOff>86644</xdr:rowOff>
    </xdr:to>
    <xdr:pic>
      <xdr:nvPicPr>
        <xdr:cNvPr id="6" name="図 5">
          <a:extLst>
            <a:ext uri="{FF2B5EF4-FFF2-40B4-BE49-F238E27FC236}">
              <a16:creationId xmlns:a16="http://schemas.microsoft.com/office/drawing/2014/main" id="{AB5D7521-F60A-4B73-ABB6-A0DD24E91CC4}"/>
            </a:ext>
          </a:extLst>
        </xdr:cNvPr>
        <xdr:cNvPicPr>
          <a:picLocks noChangeAspect="1"/>
        </xdr:cNvPicPr>
      </xdr:nvPicPr>
      <xdr:blipFill>
        <a:blip xmlns:r="http://schemas.openxmlformats.org/officeDocument/2006/relationships" r:embed="rId3"/>
        <a:stretch>
          <a:fillRect/>
        </a:stretch>
      </xdr:blipFill>
      <xdr:spPr>
        <a:xfrm>
          <a:off x="5848350" y="2733675"/>
          <a:ext cx="3907875" cy="1810669"/>
        </a:xfrm>
        <a:prstGeom prst="rect">
          <a:avLst/>
        </a:prstGeom>
      </xdr:spPr>
    </xdr:pic>
    <xdr:clientData/>
  </xdr:twoCellAnchor>
  <xdr:twoCellAnchor editAs="oneCell">
    <xdr:from>
      <xdr:col>1</xdr:col>
      <xdr:colOff>76200</xdr:colOff>
      <xdr:row>12</xdr:row>
      <xdr:rowOff>104775</xdr:rowOff>
    </xdr:from>
    <xdr:to>
      <xdr:col>1</xdr:col>
      <xdr:colOff>2758672</xdr:colOff>
      <xdr:row>14</xdr:row>
      <xdr:rowOff>164246</xdr:rowOff>
    </xdr:to>
    <xdr:pic>
      <xdr:nvPicPr>
        <xdr:cNvPr id="7" name="図 6">
          <a:extLst>
            <a:ext uri="{FF2B5EF4-FFF2-40B4-BE49-F238E27FC236}">
              <a16:creationId xmlns:a16="http://schemas.microsoft.com/office/drawing/2014/main" id="{7528F718-07D2-47CF-89B6-ECAB0530683B}"/>
            </a:ext>
          </a:extLst>
        </xdr:cNvPr>
        <xdr:cNvPicPr>
          <a:picLocks noChangeAspect="1"/>
        </xdr:cNvPicPr>
      </xdr:nvPicPr>
      <xdr:blipFill>
        <a:blip xmlns:r="http://schemas.openxmlformats.org/officeDocument/2006/relationships" r:embed="rId4"/>
        <a:stretch>
          <a:fillRect/>
        </a:stretch>
      </xdr:blipFill>
      <xdr:spPr>
        <a:xfrm>
          <a:off x="762000" y="2162175"/>
          <a:ext cx="2682472" cy="402371"/>
        </a:xfrm>
        <a:prstGeom prst="rect">
          <a:avLst/>
        </a:prstGeom>
      </xdr:spPr>
    </xdr:pic>
    <xdr:clientData/>
  </xdr:twoCellAnchor>
  <xdr:twoCellAnchor editAs="oneCell">
    <xdr:from>
      <xdr:col>1</xdr:col>
      <xdr:colOff>95250</xdr:colOff>
      <xdr:row>25</xdr:row>
      <xdr:rowOff>85725</xdr:rowOff>
    </xdr:from>
    <xdr:to>
      <xdr:col>1</xdr:col>
      <xdr:colOff>2836863</xdr:colOff>
      <xdr:row>28</xdr:row>
      <xdr:rowOff>20638</xdr:rowOff>
    </xdr:to>
    <xdr:pic>
      <xdr:nvPicPr>
        <xdr:cNvPr id="9" name="図 8">
          <a:extLst>
            <a:ext uri="{FF2B5EF4-FFF2-40B4-BE49-F238E27FC236}">
              <a16:creationId xmlns:a16="http://schemas.microsoft.com/office/drawing/2014/main" id="{8D48DEE7-8414-4B5F-A65C-F02596A627E5}"/>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81050" y="4371975"/>
          <a:ext cx="2741613" cy="449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142875</xdr:colOff>
      <xdr:row>30</xdr:row>
      <xdr:rowOff>114300</xdr:rowOff>
    </xdr:from>
    <xdr:to>
      <xdr:col>1</xdr:col>
      <xdr:colOff>2294950</xdr:colOff>
      <xdr:row>33</xdr:row>
      <xdr:rowOff>105962</xdr:rowOff>
    </xdr:to>
    <xdr:pic>
      <xdr:nvPicPr>
        <xdr:cNvPr id="11" name="図 10">
          <a:extLst>
            <a:ext uri="{FF2B5EF4-FFF2-40B4-BE49-F238E27FC236}">
              <a16:creationId xmlns:a16="http://schemas.microsoft.com/office/drawing/2014/main" id="{9E99CAC9-C098-46F9-91B4-79CACE9CDF25}"/>
            </a:ext>
          </a:extLst>
        </xdr:cNvPr>
        <xdr:cNvPicPr>
          <a:picLocks noChangeAspect="1"/>
        </xdr:cNvPicPr>
      </xdr:nvPicPr>
      <xdr:blipFill>
        <a:blip xmlns:r="http://schemas.openxmlformats.org/officeDocument/2006/relationships" r:embed="rId6"/>
        <a:stretch>
          <a:fillRect/>
        </a:stretch>
      </xdr:blipFill>
      <xdr:spPr>
        <a:xfrm>
          <a:off x="828675" y="5257800"/>
          <a:ext cx="2152075" cy="506012"/>
        </a:xfrm>
        <a:prstGeom prst="rect">
          <a:avLst/>
        </a:prstGeom>
      </xdr:spPr>
    </xdr:pic>
    <xdr:clientData/>
  </xdr:twoCellAnchor>
  <xdr:twoCellAnchor editAs="oneCell">
    <xdr:from>
      <xdr:col>1</xdr:col>
      <xdr:colOff>123825</xdr:colOff>
      <xdr:row>44</xdr:row>
      <xdr:rowOff>104775</xdr:rowOff>
    </xdr:from>
    <xdr:to>
      <xdr:col>1</xdr:col>
      <xdr:colOff>2676525</xdr:colOff>
      <xdr:row>46</xdr:row>
      <xdr:rowOff>152400</xdr:rowOff>
    </xdr:to>
    <xdr:pic>
      <xdr:nvPicPr>
        <xdr:cNvPr id="8" name="図 7">
          <a:extLst>
            <a:ext uri="{FF2B5EF4-FFF2-40B4-BE49-F238E27FC236}">
              <a16:creationId xmlns:a16="http://schemas.microsoft.com/office/drawing/2014/main" id="{5CBB6C50-5330-4E52-9FDA-C730B6BBC4EC}"/>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09625" y="7648575"/>
          <a:ext cx="25527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295275</xdr:colOff>
      <xdr:row>50</xdr:row>
      <xdr:rowOff>152400</xdr:rowOff>
    </xdr:from>
    <xdr:to>
      <xdr:col>1</xdr:col>
      <xdr:colOff>2809875</xdr:colOff>
      <xdr:row>53</xdr:row>
      <xdr:rowOff>28575</xdr:rowOff>
    </xdr:to>
    <xdr:pic>
      <xdr:nvPicPr>
        <xdr:cNvPr id="10" name="図 9">
          <a:extLst>
            <a:ext uri="{FF2B5EF4-FFF2-40B4-BE49-F238E27FC236}">
              <a16:creationId xmlns:a16="http://schemas.microsoft.com/office/drawing/2014/main" id="{E42B3753-B552-4EF3-AB3B-EC020C685CA5}"/>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981075" y="8724900"/>
          <a:ext cx="25146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104775</xdr:colOff>
      <xdr:row>67</xdr:row>
      <xdr:rowOff>104775</xdr:rowOff>
    </xdr:from>
    <xdr:to>
      <xdr:col>2</xdr:col>
      <xdr:colOff>238125</xdr:colOff>
      <xdr:row>70</xdr:row>
      <xdr:rowOff>0</xdr:rowOff>
    </xdr:to>
    <xdr:pic>
      <xdr:nvPicPr>
        <xdr:cNvPr id="12" name="図 11">
          <a:extLst>
            <a:ext uri="{FF2B5EF4-FFF2-40B4-BE49-F238E27FC236}">
              <a16:creationId xmlns:a16="http://schemas.microsoft.com/office/drawing/2014/main" id="{D3C8825C-6C1F-4132-9150-B6E846D31226}"/>
            </a:ext>
          </a:extLst>
        </xdr:cNvPr>
        <xdr:cNvPicPr>
          <a:picLocks noChangeAspect="1"/>
        </xdr:cNvPicPr>
      </xdr:nvPicPr>
      <xdr:blipFill>
        <a:blip xmlns:r="http://schemas.openxmlformats.org/officeDocument/2006/relationships" r:embed="rId9"/>
        <a:stretch>
          <a:fillRect/>
        </a:stretch>
      </xdr:blipFill>
      <xdr:spPr>
        <a:xfrm>
          <a:off x="790575" y="9534525"/>
          <a:ext cx="3362325" cy="409575"/>
        </a:xfrm>
        <a:prstGeom prst="rect">
          <a:avLst/>
        </a:prstGeom>
      </xdr:spPr>
    </xdr:pic>
    <xdr:clientData/>
  </xdr:twoCellAnchor>
  <xdr:twoCellAnchor editAs="oneCell">
    <xdr:from>
      <xdr:col>1</xdr:col>
      <xdr:colOff>219075</xdr:colOff>
      <xdr:row>62</xdr:row>
      <xdr:rowOff>76200</xdr:rowOff>
    </xdr:from>
    <xdr:to>
      <xdr:col>1</xdr:col>
      <xdr:colOff>3172862</xdr:colOff>
      <xdr:row>64</xdr:row>
      <xdr:rowOff>161925</xdr:rowOff>
    </xdr:to>
    <xdr:pic>
      <xdr:nvPicPr>
        <xdr:cNvPr id="14" name="図 13">
          <a:extLst>
            <a:ext uri="{FF2B5EF4-FFF2-40B4-BE49-F238E27FC236}">
              <a16:creationId xmlns:a16="http://schemas.microsoft.com/office/drawing/2014/main" id="{D57CE463-BB82-448F-A96C-3CC7A1B633F8}"/>
            </a:ext>
          </a:extLst>
        </xdr:cNvPr>
        <xdr:cNvPicPr>
          <a:picLocks noChangeAspect="1"/>
        </xdr:cNvPicPr>
      </xdr:nvPicPr>
      <xdr:blipFill>
        <a:blip xmlns:r="http://schemas.openxmlformats.org/officeDocument/2006/relationships" r:embed="rId10"/>
        <a:stretch>
          <a:fillRect/>
        </a:stretch>
      </xdr:blipFill>
      <xdr:spPr>
        <a:xfrm>
          <a:off x="904875" y="9505950"/>
          <a:ext cx="2953787" cy="428625"/>
        </a:xfrm>
        <a:prstGeom prst="rect">
          <a:avLst/>
        </a:prstGeom>
      </xdr:spPr>
    </xdr:pic>
    <xdr:clientData/>
  </xdr:twoCellAnchor>
  <xdr:twoCellAnchor editAs="oneCell">
    <xdr:from>
      <xdr:col>1</xdr:col>
      <xdr:colOff>323850</xdr:colOff>
      <xdr:row>56</xdr:row>
      <xdr:rowOff>133350</xdr:rowOff>
    </xdr:from>
    <xdr:to>
      <xdr:col>1</xdr:col>
      <xdr:colOff>3219088</xdr:colOff>
      <xdr:row>59</xdr:row>
      <xdr:rowOff>28524</xdr:rowOff>
    </xdr:to>
    <xdr:pic>
      <xdr:nvPicPr>
        <xdr:cNvPr id="4" name="図 3">
          <a:extLst>
            <a:ext uri="{FF2B5EF4-FFF2-40B4-BE49-F238E27FC236}">
              <a16:creationId xmlns:a16="http://schemas.microsoft.com/office/drawing/2014/main" id="{660B1DCB-5021-4494-B204-10C571FBDFB7}"/>
            </a:ext>
          </a:extLst>
        </xdr:cNvPr>
        <xdr:cNvPicPr>
          <a:picLocks noChangeAspect="1"/>
        </xdr:cNvPicPr>
      </xdr:nvPicPr>
      <xdr:blipFill>
        <a:blip xmlns:r="http://schemas.openxmlformats.org/officeDocument/2006/relationships" r:embed="rId11"/>
        <a:stretch>
          <a:fillRect/>
        </a:stretch>
      </xdr:blipFill>
      <xdr:spPr>
        <a:xfrm>
          <a:off x="1009650" y="9734550"/>
          <a:ext cx="2895238" cy="409524"/>
        </a:xfrm>
        <a:prstGeom prst="rect">
          <a:avLst/>
        </a:prstGeom>
      </xdr:spPr>
    </xdr:pic>
    <xdr:clientData/>
  </xdr:twoCellAnchor>
  <xdr:twoCellAnchor>
    <xdr:from>
      <xdr:col>6</xdr:col>
      <xdr:colOff>394608</xdr:colOff>
      <xdr:row>38</xdr:row>
      <xdr:rowOff>163285</xdr:rowOff>
    </xdr:from>
    <xdr:to>
      <xdr:col>12</xdr:col>
      <xdr:colOff>316488</xdr:colOff>
      <xdr:row>50</xdr:row>
      <xdr:rowOff>33895</xdr:rowOff>
    </xdr:to>
    <xdr:grpSp>
      <xdr:nvGrpSpPr>
        <xdr:cNvPr id="15" name="グループ化 14">
          <a:extLst>
            <a:ext uri="{FF2B5EF4-FFF2-40B4-BE49-F238E27FC236}">
              <a16:creationId xmlns:a16="http://schemas.microsoft.com/office/drawing/2014/main" id="{B96C6986-178E-437F-BBD4-97D432E76F50}"/>
            </a:ext>
          </a:extLst>
        </xdr:cNvPr>
        <xdr:cNvGrpSpPr/>
      </xdr:nvGrpSpPr>
      <xdr:grpSpPr>
        <a:xfrm>
          <a:off x="6154432" y="6550638"/>
          <a:ext cx="4023232" cy="1887669"/>
          <a:chOff x="4462243" y="2739314"/>
          <a:chExt cx="4004023" cy="1993324"/>
        </a:xfrm>
      </xdr:grpSpPr>
      <xdr:pic>
        <xdr:nvPicPr>
          <xdr:cNvPr id="16" name="図 15">
            <a:extLst>
              <a:ext uri="{FF2B5EF4-FFF2-40B4-BE49-F238E27FC236}">
                <a16:creationId xmlns:a16="http://schemas.microsoft.com/office/drawing/2014/main" id="{F7B9DBED-2C90-43F9-8216-34E7DC39AD6A}"/>
              </a:ext>
            </a:extLst>
          </xdr:cNvPr>
          <xdr:cNvPicPr>
            <a:picLocks noChangeAspect="1"/>
          </xdr:cNvPicPr>
        </xdr:nvPicPr>
        <xdr:blipFill>
          <a:blip xmlns:r="http://schemas.openxmlformats.org/officeDocument/2006/relationships" r:embed="rId12"/>
          <a:stretch>
            <a:fillRect/>
          </a:stretch>
        </xdr:blipFill>
        <xdr:spPr>
          <a:xfrm>
            <a:off x="4880994" y="2739314"/>
            <a:ext cx="3168348" cy="1722993"/>
          </a:xfrm>
          <a:prstGeom prst="rect">
            <a:avLst/>
          </a:prstGeom>
        </xdr:spPr>
      </xdr:pic>
      <xdr:cxnSp macro="">
        <xdr:nvCxnSpPr>
          <xdr:cNvPr id="17" name="直線コネクタ 16">
            <a:extLst>
              <a:ext uri="{FF2B5EF4-FFF2-40B4-BE49-F238E27FC236}">
                <a16:creationId xmlns:a16="http://schemas.microsoft.com/office/drawing/2014/main" id="{91FA0EDD-0D2B-4192-989B-6B37C1755264}"/>
              </a:ext>
            </a:extLst>
          </xdr:cNvPr>
          <xdr:cNvCxnSpPr>
            <a:cxnSpLocks/>
          </xdr:cNvCxnSpPr>
        </xdr:nvCxnSpPr>
        <xdr:spPr>
          <a:xfrm flipH="1">
            <a:off x="4808984" y="3870781"/>
            <a:ext cx="367854" cy="0"/>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18" name="直線コネクタ 17">
            <a:extLst>
              <a:ext uri="{FF2B5EF4-FFF2-40B4-BE49-F238E27FC236}">
                <a16:creationId xmlns:a16="http://schemas.microsoft.com/office/drawing/2014/main" id="{D5581228-8BA2-49D1-AEC8-7FCFC64A6A01}"/>
              </a:ext>
            </a:extLst>
          </xdr:cNvPr>
          <xdr:cNvCxnSpPr>
            <a:cxnSpLocks/>
          </xdr:cNvCxnSpPr>
        </xdr:nvCxnSpPr>
        <xdr:spPr>
          <a:xfrm>
            <a:off x="5062367" y="4356187"/>
            <a:ext cx="0" cy="204267"/>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19" name="直線コネクタ 18">
            <a:extLst>
              <a:ext uri="{FF2B5EF4-FFF2-40B4-BE49-F238E27FC236}">
                <a16:creationId xmlns:a16="http://schemas.microsoft.com/office/drawing/2014/main" id="{51C9D7F2-44F7-46AA-A6F2-A362E755D2BF}"/>
              </a:ext>
            </a:extLst>
          </xdr:cNvPr>
          <xdr:cNvCxnSpPr>
            <a:cxnSpLocks/>
          </xdr:cNvCxnSpPr>
        </xdr:nvCxnSpPr>
        <xdr:spPr>
          <a:xfrm flipH="1">
            <a:off x="5646163" y="3133729"/>
            <a:ext cx="1" cy="1437053"/>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20" name="直線コネクタ 19">
            <a:extLst>
              <a:ext uri="{FF2B5EF4-FFF2-40B4-BE49-F238E27FC236}">
                <a16:creationId xmlns:a16="http://schemas.microsoft.com/office/drawing/2014/main" id="{6D19D6FB-B85B-4BEC-B975-222554DC0B8D}"/>
              </a:ext>
            </a:extLst>
          </xdr:cNvPr>
          <xdr:cNvCxnSpPr>
            <a:cxnSpLocks/>
          </xdr:cNvCxnSpPr>
        </xdr:nvCxnSpPr>
        <xdr:spPr>
          <a:xfrm>
            <a:off x="5062367" y="4462307"/>
            <a:ext cx="581196" cy="0"/>
          </a:xfrm>
          <a:prstGeom prst="line">
            <a:avLst/>
          </a:prstGeom>
          <a:ln w="9525">
            <a:prstDash val="solid"/>
            <a:headEnd type="triangle" w="sm" len="med"/>
            <a:tailEnd type="triangle" w="sm" len="med"/>
          </a:ln>
        </xdr:spPr>
        <xdr:style>
          <a:lnRef idx="2">
            <a:schemeClr val="dk1"/>
          </a:lnRef>
          <a:fillRef idx="0">
            <a:schemeClr val="dk1"/>
          </a:fillRef>
          <a:effectRef idx="1">
            <a:schemeClr val="dk1"/>
          </a:effectRef>
          <a:fontRef idx="minor">
            <a:schemeClr val="tx1"/>
          </a:fontRef>
        </xdr:style>
      </xdr:cxnSp>
      <xdr:sp macro="" textlink="">
        <xdr:nvSpPr>
          <xdr:cNvPr id="21" name="Rectangle 1">
            <a:extLst>
              <a:ext uri="{FF2B5EF4-FFF2-40B4-BE49-F238E27FC236}">
                <a16:creationId xmlns:a16="http://schemas.microsoft.com/office/drawing/2014/main" id="{3794D28B-8D82-46EE-808E-545EE38DB999}"/>
              </a:ext>
            </a:extLst>
          </xdr:cNvPr>
          <xdr:cNvSpPr>
            <a:spLocks noChangeArrowheads="1"/>
          </xdr:cNvSpPr>
        </xdr:nvSpPr>
        <xdr:spPr bwMode="auto">
          <a:xfrm>
            <a:off x="5110614" y="4486417"/>
            <a:ext cx="518091" cy="24622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lang="en-US" altLang="ja-JP" sz="1000">
                <a:latin typeface="Times New Roman" panose="02020603050405020304" pitchFamily="18" charset="0"/>
              </a:rPr>
              <a:t>PRUR</a:t>
            </a:r>
          </a:p>
        </xdr:txBody>
      </xdr:sp>
      <xdr:sp macro="" textlink="">
        <xdr:nvSpPr>
          <xdr:cNvPr id="22" name="Rectangle 1">
            <a:extLst>
              <a:ext uri="{FF2B5EF4-FFF2-40B4-BE49-F238E27FC236}">
                <a16:creationId xmlns:a16="http://schemas.microsoft.com/office/drawing/2014/main" id="{AF824C60-2D5C-4A64-9FB0-122FF9999F93}"/>
              </a:ext>
            </a:extLst>
          </xdr:cNvPr>
          <xdr:cNvSpPr>
            <a:spLocks noChangeArrowheads="1"/>
          </xdr:cNvSpPr>
        </xdr:nvSpPr>
        <xdr:spPr bwMode="auto">
          <a:xfrm>
            <a:off x="4483950" y="3754573"/>
            <a:ext cx="369012" cy="24622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lang="en-US" altLang="ja-JP" sz="1000">
                <a:latin typeface="Times New Roman" panose="02020603050405020304" pitchFamily="18" charset="0"/>
              </a:rPr>
              <a:t>Ssu</a:t>
            </a:r>
          </a:p>
        </xdr:txBody>
      </xdr:sp>
      <xdr:sp macro="" textlink="">
        <xdr:nvSpPr>
          <xdr:cNvPr id="23" name="Rectangle 1">
            <a:extLst>
              <a:ext uri="{FF2B5EF4-FFF2-40B4-BE49-F238E27FC236}">
                <a16:creationId xmlns:a16="http://schemas.microsoft.com/office/drawing/2014/main" id="{2DA46787-11CE-4F2B-8907-3F6E77191F7A}"/>
              </a:ext>
            </a:extLst>
          </xdr:cNvPr>
          <xdr:cNvSpPr>
            <a:spLocks noChangeArrowheads="1"/>
          </xdr:cNvSpPr>
        </xdr:nvSpPr>
        <xdr:spPr bwMode="auto">
          <a:xfrm>
            <a:off x="4462243" y="3039798"/>
            <a:ext cx="369012" cy="24622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lang="en-US" altLang="ja-JP" sz="1000">
                <a:latin typeface="Times New Roman" panose="02020603050405020304" pitchFamily="18" charset="0"/>
              </a:rPr>
              <a:t>Ssu</a:t>
            </a:r>
          </a:p>
        </xdr:txBody>
      </xdr:sp>
      <xdr:cxnSp macro="">
        <xdr:nvCxnSpPr>
          <xdr:cNvPr id="24" name="直線コネクタ 23">
            <a:extLst>
              <a:ext uri="{FF2B5EF4-FFF2-40B4-BE49-F238E27FC236}">
                <a16:creationId xmlns:a16="http://schemas.microsoft.com/office/drawing/2014/main" id="{C80A1F0C-5774-41A8-9897-F518DDCDCB1A}"/>
              </a:ext>
            </a:extLst>
          </xdr:cNvPr>
          <xdr:cNvCxnSpPr>
            <a:cxnSpLocks/>
          </xdr:cNvCxnSpPr>
        </xdr:nvCxnSpPr>
        <xdr:spPr>
          <a:xfrm flipH="1">
            <a:off x="4808984" y="3944549"/>
            <a:ext cx="238698" cy="0"/>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25" name="直線コネクタ 24">
            <a:extLst>
              <a:ext uri="{FF2B5EF4-FFF2-40B4-BE49-F238E27FC236}">
                <a16:creationId xmlns:a16="http://schemas.microsoft.com/office/drawing/2014/main" id="{068E27C5-1DBC-482C-94E8-B1DF285FF60E}"/>
              </a:ext>
            </a:extLst>
          </xdr:cNvPr>
          <xdr:cNvCxnSpPr>
            <a:cxnSpLocks/>
          </xdr:cNvCxnSpPr>
        </xdr:nvCxnSpPr>
        <xdr:spPr>
          <a:xfrm flipH="1" flipV="1">
            <a:off x="4808984" y="3142742"/>
            <a:ext cx="747278" cy="1"/>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26" name="直線コネクタ 25">
            <a:extLst>
              <a:ext uri="{FF2B5EF4-FFF2-40B4-BE49-F238E27FC236}">
                <a16:creationId xmlns:a16="http://schemas.microsoft.com/office/drawing/2014/main" id="{7860893A-07A7-432B-8E6E-61CFE99386AD}"/>
              </a:ext>
            </a:extLst>
          </xdr:cNvPr>
          <xdr:cNvCxnSpPr>
            <a:cxnSpLocks/>
          </xdr:cNvCxnSpPr>
        </xdr:nvCxnSpPr>
        <xdr:spPr>
          <a:xfrm flipH="1" flipV="1">
            <a:off x="4808984" y="3215502"/>
            <a:ext cx="655106" cy="1"/>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27" name="直線コネクタ 26">
            <a:extLst>
              <a:ext uri="{FF2B5EF4-FFF2-40B4-BE49-F238E27FC236}">
                <a16:creationId xmlns:a16="http://schemas.microsoft.com/office/drawing/2014/main" id="{80F9C683-E249-44A2-B2C5-23657A949BAE}"/>
              </a:ext>
            </a:extLst>
          </xdr:cNvPr>
          <xdr:cNvCxnSpPr>
            <a:cxnSpLocks/>
          </xdr:cNvCxnSpPr>
        </xdr:nvCxnSpPr>
        <xdr:spPr>
          <a:xfrm>
            <a:off x="4853480" y="3142742"/>
            <a:ext cx="0" cy="72759"/>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28" name="直線コネクタ 27">
            <a:extLst>
              <a:ext uri="{FF2B5EF4-FFF2-40B4-BE49-F238E27FC236}">
                <a16:creationId xmlns:a16="http://schemas.microsoft.com/office/drawing/2014/main" id="{9FDEE99F-EFB2-4432-A0FE-95113A0A3AA4}"/>
              </a:ext>
            </a:extLst>
          </xdr:cNvPr>
          <xdr:cNvCxnSpPr>
            <a:cxnSpLocks/>
          </xdr:cNvCxnSpPr>
        </xdr:nvCxnSpPr>
        <xdr:spPr>
          <a:xfrm>
            <a:off x="4853480" y="3877684"/>
            <a:ext cx="0" cy="72759"/>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29" name="直線コネクタ 28">
            <a:extLst>
              <a:ext uri="{FF2B5EF4-FFF2-40B4-BE49-F238E27FC236}">
                <a16:creationId xmlns:a16="http://schemas.microsoft.com/office/drawing/2014/main" id="{F83BD1A3-2908-4C9D-8CEC-ECAC437A4357}"/>
              </a:ext>
            </a:extLst>
          </xdr:cNvPr>
          <xdr:cNvCxnSpPr>
            <a:cxnSpLocks/>
          </xdr:cNvCxnSpPr>
        </xdr:nvCxnSpPr>
        <xdr:spPr>
          <a:xfrm flipH="1">
            <a:off x="7150187" y="3133729"/>
            <a:ext cx="1" cy="1437053"/>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30" name="直線コネクタ 29">
            <a:extLst>
              <a:ext uri="{FF2B5EF4-FFF2-40B4-BE49-F238E27FC236}">
                <a16:creationId xmlns:a16="http://schemas.microsoft.com/office/drawing/2014/main" id="{F443FA9F-6E5D-4BC2-A5BB-7A736949DD48}"/>
              </a:ext>
            </a:extLst>
          </xdr:cNvPr>
          <xdr:cNvCxnSpPr>
            <a:cxnSpLocks/>
          </xdr:cNvCxnSpPr>
        </xdr:nvCxnSpPr>
        <xdr:spPr>
          <a:xfrm>
            <a:off x="7750224" y="4356187"/>
            <a:ext cx="0" cy="204267"/>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31" name="直線コネクタ 30">
            <a:extLst>
              <a:ext uri="{FF2B5EF4-FFF2-40B4-BE49-F238E27FC236}">
                <a16:creationId xmlns:a16="http://schemas.microsoft.com/office/drawing/2014/main" id="{5F1C0BA8-B353-402E-BFF0-0ECE297D3ECA}"/>
              </a:ext>
            </a:extLst>
          </xdr:cNvPr>
          <xdr:cNvCxnSpPr>
            <a:cxnSpLocks/>
          </xdr:cNvCxnSpPr>
        </xdr:nvCxnSpPr>
        <xdr:spPr>
          <a:xfrm>
            <a:off x="7150187" y="4466914"/>
            <a:ext cx="581196" cy="0"/>
          </a:xfrm>
          <a:prstGeom prst="line">
            <a:avLst/>
          </a:prstGeom>
          <a:ln w="9525">
            <a:prstDash val="solid"/>
            <a:headEnd type="triangle" w="sm" len="med"/>
            <a:tailEnd type="triangle" w="sm" len="med"/>
          </a:ln>
        </xdr:spPr>
        <xdr:style>
          <a:lnRef idx="2">
            <a:schemeClr val="dk1"/>
          </a:lnRef>
          <a:fillRef idx="0">
            <a:schemeClr val="dk1"/>
          </a:fillRef>
          <a:effectRef idx="1">
            <a:schemeClr val="dk1"/>
          </a:effectRef>
          <a:fontRef idx="minor">
            <a:schemeClr val="tx1"/>
          </a:fontRef>
        </xdr:style>
      </xdr:cxnSp>
      <xdr:sp macro="" textlink="">
        <xdr:nvSpPr>
          <xdr:cNvPr id="32" name="Rectangle 1">
            <a:extLst>
              <a:ext uri="{FF2B5EF4-FFF2-40B4-BE49-F238E27FC236}">
                <a16:creationId xmlns:a16="http://schemas.microsoft.com/office/drawing/2014/main" id="{7E7EB20B-482B-48D9-8AE6-20E2D24C7BB9}"/>
              </a:ext>
            </a:extLst>
          </xdr:cNvPr>
          <xdr:cNvSpPr>
            <a:spLocks noChangeArrowheads="1"/>
          </xdr:cNvSpPr>
        </xdr:nvSpPr>
        <xdr:spPr bwMode="auto">
          <a:xfrm>
            <a:off x="7191160" y="4486417"/>
            <a:ext cx="518091" cy="24622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lang="en-US" altLang="ja-JP" sz="1000">
                <a:latin typeface="Times New Roman" panose="02020603050405020304" pitchFamily="18" charset="0"/>
              </a:rPr>
              <a:t>PRDR</a:t>
            </a:r>
          </a:p>
        </xdr:txBody>
      </xdr:sp>
      <xdr:cxnSp macro="">
        <xdr:nvCxnSpPr>
          <xdr:cNvPr id="33" name="直線コネクタ 32">
            <a:extLst>
              <a:ext uri="{FF2B5EF4-FFF2-40B4-BE49-F238E27FC236}">
                <a16:creationId xmlns:a16="http://schemas.microsoft.com/office/drawing/2014/main" id="{125A2EB7-6F43-420F-8E5B-EA092BA568B3}"/>
              </a:ext>
            </a:extLst>
          </xdr:cNvPr>
          <xdr:cNvCxnSpPr>
            <a:cxnSpLocks/>
          </xdr:cNvCxnSpPr>
        </xdr:nvCxnSpPr>
        <xdr:spPr>
          <a:xfrm flipH="1">
            <a:off x="7191162" y="3142742"/>
            <a:ext cx="948081" cy="1"/>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34" name="直線コネクタ 33">
            <a:extLst>
              <a:ext uri="{FF2B5EF4-FFF2-40B4-BE49-F238E27FC236}">
                <a16:creationId xmlns:a16="http://schemas.microsoft.com/office/drawing/2014/main" id="{B6AC3BC7-C9EF-4702-8C0D-0EBE4D5857BB}"/>
              </a:ext>
            </a:extLst>
          </xdr:cNvPr>
          <xdr:cNvCxnSpPr>
            <a:cxnSpLocks/>
          </xdr:cNvCxnSpPr>
        </xdr:nvCxnSpPr>
        <xdr:spPr>
          <a:xfrm flipH="1">
            <a:off x="7234424" y="3215501"/>
            <a:ext cx="899155" cy="1"/>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35" name="直線コネクタ 34">
            <a:extLst>
              <a:ext uri="{FF2B5EF4-FFF2-40B4-BE49-F238E27FC236}">
                <a16:creationId xmlns:a16="http://schemas.microsoft.com/office/drawing/2014/main" id="{D6CCAE04-5081-4C26-B932-632A2CFB820B}"/>
              </a:ext>
            </a:extLst>
          </xdr:cNvPr>
          <xdr:cNvCxnSpPr>
            <a:cxnSpLocks/>
          </xdr:cNvCxnSpPr>
        </xdr:nvCxnSpPr>
        <xdr:spPr>
          <a:xfrm flipH="1">
            <a:off x="7595789" y="3863713"/>
            <a:ext cx="543455" cy="0"/>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36" name="直線コネクタ 35">
            <a:extLst>
              <a:ext uri="{FF2B5EF4-FFF2-40B4-BE49-F238E27FC236}">
                <a16:creationId xmlns:a16="http://schemas.microsoft.com/office/drawing/2014/main" id="{5F985072-415C-4348-BEBC-02C29EC9B38B}"/>
              </a:ext>
            </a:extLst>
          </xdr:cNvPr>
          <xdr:cNvCxnSpPr>
            <a:cxnSpLocks/>
          </xdr:cNvCxnSpPr>
        </xdr:nvCxnSpPr>
        <xdr:spPr>
          <a:xfrm flipH="1">
            <a:off x="7750224" y="3950443"/>
            <a:ext cx="383355" cy="0"/>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37" name="直線コネクタ 36">
            <a:extLst>
              <a:ext uri="{FF2B5EF4-FFF2-40B4-BE49-F238E27FC236}">
                <a16:creationId xmlns:a16="http://schemas.microsoft.com/office/drawing/2014/main" id="{03EE3DAF-EC93-417C-B630-8772D2D6FCF8}"/>
              </a:ext>
            </a:extLst>
          </xdr:cNvPr>
          <xdr:cNvCxnSpPr>
            <a:cxnSpLocks/>
          </xdr:cNvCxnSpPr>
        </xdr:nvCxnSpPr>
        <xdr:spPr>
          <a:xfrm>
            <a:off x="8049834" y="3142742"/>
            <a:ext cx="0" cy="72759"/>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cxnSp macro="">
        <xdr:nvCxnSpPr>
          <xdr:cNvPr id="38" name="直線コネクタ 37">
            <a:extLst>
              <a:ext uri="{FF2B5EF4-FFF2-40B4-BE49-F238E27FC236}">
                <a16:creationId xmlns:a16="http://schemas.microsoft.com/office/drawing/2014/main" id="{EB3F16E3-B07C-4A88-A85B-B186CAFF1E9C}"/>
              </a:ext>
            </a:extLst>
          </xdr:cNvPr>
          <xdr:cNvCxnSpPr>
            <a:cxnSpLocks/>
          </xdr:cNvCxnSpPr>
        </xdr:nvCxnSpPr>
        <xdr:spPr>
          <a:xfrm>
            <a:off x="8049834" y="3863713"/>
            <a:ext cx="0" cy="72759"/>
          </a:xfrm>
          <a:prstGeom prst="line">
            <a:avLst/>
          </a:prstGeom>
          <a:ln w="9525">
            <a:prstDash val="solid"/>
          </a:ln>
        </xdr:spPr>
        <xdr:style>
          <a:lnRef idx="2">
            <a:schemeClr val="dk1"/>
          </a:lnRef>
          <a:fillRef idx="0">
            <a:schemeClr val="dk1"/>
          </a:fillRef>
          <a:effectRef idx="1">
            <a:schemeClr val="dk1"/>
          </a:effectRef>
          <a:fontRef idx="minor">
            <a:schemeClr val="tx1"/>
          </a:fontRef>
        </xdr:style>
      </xdr:cxnSp>
      <xdr:sp macro="" textlink="">
        <xdr:nvSpPr>
          <xdr:cNvPr id="39" name="Rectangle 1">
            <a:extLst>
              <a:ext uri="{FF2B5EF4-FFF2-40B4-BE49-F238E27FC236}">
                <a16:creationId xmlns:a16="http://schemas.microsoft.com/office/drawing/2014/main" id="{99E42F33-890B-4C97-AB06-0A1152FDE50C}"/>
              </a:ext>
            </a:extLst>
          </xdr:cNvPr>
          <xdr:cNvSpPr>
            <a:spLocks noChangeArrowheads="1"/>
          </xdr:cNvSpPr>
        </xdr:nvSpPr>
        <xdr:spPr bwMode="auto">
          <a:xfrm>
            <a:off x="8087636" y="3039798"/>
            <a:ext cx="378630" cy="24622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lang="en-US" altLang="ja-JP" sz="1000">
                <a:latin typeface="Times New Roman" panose="02020603050405020304" pitchFamily="18" charset="0"/>
              </a:rPr>
              <a:t>Ss</a:t>
            </a:r>
            <a:r>
              <a:rPr lang="en-US" altLang="ja-JP" sz="800">
                <a:latin typeface="Times New Roman" panose="02020603050405020304" pitchFamily="18" charset="0"/>
              </a:rPr>
              <a:t>D</a:t>
            </a:r>
          </a:p>
        </xdr:txBody>
      </xdr:sp>
      <xdr:sp macro="" textlink="">
        <xdr:nvSpPr>
          <xdr:cNvPr id="40" name="Rectangle 1">
            <a:extLst>
              <a:ext uri="{FF2B5EF4-FFF2-40B4-BE49-F238E27FC236}">
                <a16:creationId xmlns:a16="http://schemas.microsoft.com/office/drawing/2014/main" id="{3AEF8C9E-49EB-4845-902B-A7870B89E02E}"/>
              </a:ext>
            </a:extLst>
          </xdr:cNvPr>
          <xdr:cNvSpPr>
            <a:spLocks noChangeArrowheads="1"/>
          </xdr:cNvSpPr>
        </xdr:nvSpPr>
        <xdr:spPr bwMode="auto">
          <a:xfrm>
            <a:off x="8087636" y="3776981"/>
            <a:ext cx="378630" cy="24622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lang="en-US" altLang="ja-JP" sz="1000">
                <a:latin typeface="Times New Roman" panose="02020603050405020304" pitchFamily="18" charset="0"/>
              </a:rPr>
              <a:t>Ss</a:t>
            </a:r>
            <a:r>
              <a:rPr lang="en-US" altLang="ja-JP" sz="800">
                <a:latin typeface="Times New Roman" panose="02020603050405020304" pitchFamily="18" charset="0"/>
              </a:rPr>
              <a:t>D</a:t>
            </a:r>
          </a:p>
        </xdr:txBody>
      </xdr:sp>
    </xdr:grpSp>
    <xdr:clientData/>
  </xdr:twoCellAnchor>
  <xdr:twoCellAnchor editAs="oneCell">
    <xdr:from>
      <xdr:col>1</xdr:col>
      <xdr:colOff>371475</xdr:colOff>
      <xdr:row>80</xdr:row>
      <xdr:rowOff>66675</xdr:rowOff>
    </xdr:from>
    <xdr:to>
      <xdr:col>2</xdr:col>
      <xdr:colOff>523452</xdr:colOff>
      <xdr:row>86</xdr:row>
      <xdr:rowOff>171308</xdr:rowOff>
    </xdr:to>
    <xdr:pic>
      <xdr:nvPicPr>
        <xdr:cNvPr id="13" name="図 12">
          <a:extLst>
            <a:ext uri="{FF2B5EF4-FFF2-40B4-BE49-F238E27FC236}">
              <a16:creationId xmlns:a16="http://schemas.microsoft.com/office/drawing/2014/main" id="{F1380309-1D70-4114-9BBC-B4E6282B37F9}"/>
            </a:ext>
          </a:extLst>
        </xdr:cNvPr>
        <xdr:cNvPicPr>
          <a:picLocks noChangeAspect="1"/>
        </xdr:cNvPicPr>
      </xdr:nvPicPr>
      <xdr:blipFill>
        <a:blip xmlns:r="http://schemas.openxmlformats.org/officeDocument/2006/relationships" r:embed="rId13"/>
        <a:stretch>
          <a:fillRect/>
        </a:stretch>
      </xdr:blipFill>
      <xdr:spPr>
        <a:xfrm>
          <a:off x="1057275" y="13782675"/>
          <a:ext cx="3380952" cy="113333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45</xdr:row>
      <xdr:rowOff>0</xdr:rowOff>
    </xdr:from>
    <xdr:to>
      <xdr:col>11</xdr:col>
      <xdr:colOff>270679</xdr:colOff>
      <xdr:row>66</xdr:row>
      <xdr:rowOff>19617</xdr:rowOff>
    </xdr:to>
    <xdr:grpSp>
      <xdr:nvGrpSpPr>
        <xdr:cNvPr id="2" name="グループ化 1">
          <a:extLst>
            <a:ext uri="{FF2B5EF4-FFF2-40B4-BE49-F238E27FC236}">
              <a16:creationId xmlns:a16="http://schemas.microsoft.com/office/drawing/2014/main" id="{EDF649CA-12DF-4D31-8BE0-A4495D63CFD0}"/>
            </a:ext>
          </a:extLst>
        </xdr:cNvPr>
        <xdr:cNvGrpSpPr/>
      </xdr:nvGrpSpPr>
      <xdr:grpSpPr>
        <a:xfrm>
          <a:off x="291353" y="7620000"/>
          <a:ext cx="7128679" cy="3549470"/>
          <a:chOff x="497465" y="3504580"/>
          <a:chExt cx="6366679" cy="3029517"/>
        </a:xfrm>
      </xdr:grpSpPr>
      <xdr:pic>
        <xdr:nvPicPr>
          <xdr:cNvPr id="3" name="図 2">
            <a:extLst>
              <a:ext uri="{FF2B5EF4-FFF2-40B4-BE49-F238E27FC236}">
                <a16:creationId xmlns:a16="http://schemas.microsoft.com/office/drawing/2014/main" id="{69E26644-17E2-6FDB-2558-246A4359810C}"/>
              </a:ext>
            </a:extLst>
          </xdr:cNvPr>
          <xdr:cNvPicPr>
            <a:picLocks noChangeAspect="1"/>
          </xdr:cNvPicPr>
        </xdr:nvPicPr>
        <xdr:blipFill>
          <a:blip xmlns:r="http://schemas.openxmlformats.org/officeDocument/2006/relationships" r:embed="rId1"/>
          <a:stretch>
            <a:fillRect/>
          </a:stretch>
        </xdr:blipFill>
        <xdr:spPr>
          <a:xfrm>
            <a:off x="3701844" y="3709575"/>
            <a:ext cx="3162300" cy="2824522"/>
          </a:xfrm>
          <a:prstGeom prst="rect">
            <a:avLst/>
          </a:prstGeom>
        </xdr:spPr>
      </xdr:pic>
      <xdr:pic>
        <xdr:nvPicPr>
          <xdr:cNvPr id="4" name="図 3">
            <a:extLst>
              <a:ext uri="{FF2B5EF4-FFF2-40B4-BE49-F238E27FC236}">
                <a16:creationId xmlns:a16="http://schemas.microsoft.com/office/drawing/2014/main" id="{74577B31-149A-7B3C-B1E1-9DDF9E98C223}"/>
              </a:ext>
            </a:extLst>
          </xdr:cNvPr>
          <xdr:cNvPicPr>
            <a:picLocks noChangeAspect="1"/>
          </xdr:cNvPicPr>
        </xdr:nvPicPr>
        <xdr:blipFill>
          <a:blip xmlns:r="http://schemas.openxmlformats.org/officeDocument/2006/relationships" r:embed="rId2"/>
          <a:stretch>
            <a:fillRect/>
          </a:stretch>
        </xdr:blipFill>
        <xdr:spPr>
          <a:xfrm>
            <a:off x="542676" y="3709575"/>
            <a:ext cx="3159168" cy="2190750"/>
          </a:xfrm>
          <a:prstGeom prst="rect">
            <a:avLst/>
          </a:prstGeom>
        </xdr:spPr>
      </xdr:pic>
      <xdr:sp macro="" textlink="">
        <xdr:nvSpPr>
          <xdr:cNvPr id="5" name="テキスト ボックス 24">
            <a:extLst>
              <a:ext uri="{FF2B5EF4-FFF2-40B4-BE49-F238E27FC236}">
                <a16:creationId xmlns:a16="http://schemas.microsoft.com/office/drawing/2014/main" id="{11E39496-17F8-3B7C-9A0C-632342AADA08}"/>
              </a:ext>
            </a:extLst>
          </xdr:cNvPr>
          <xdr:cNvSpPr txBox="1"/>
        </xdr:nvSpPr>
        <xdr:spPr>
          <a:xfrm>
            <a:off x="497465" y="3504580"/>
            <a:ext cx="319318" cy="253916"/>
          </a:xfrm>
          <a:prstGeom prst="rect">
            <a:avLst/>
          </a:prstGeom>
          <a:noFill/>
        </xdr:spPr>
        <xdr:txBody>
          <a:bodyPr wrap="square">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defRPr/>
            </a:pPr>
            <a:r>
              <a:rPr lang="ja-JP" altLang="en-US" sz="1050">
                <a:latin typeface="+mn-ea"/>
                <a:ea typeface="+mn-ea"/>
              </a:rPr>
              <a:t>①</a:t>
            </a:r>
          </a:p>
        </xdr:txBody>
      </xdr:sp>
      <xdr:sp macro="" textlink="">
        <xdr:nvSpPr>
          <xdr:cNvPr id="6" name="テキスト ボックス 25">
            <a:extLst>
              <a:ext uri="{FF2B5EF4-FFF2-40B4-BE49-F238E27FC236}">
                <a16:creationId xmlns:a16="http://schemas.microsoft.com/office/drawing/2014/main" id="{7B26CA60-EB93-199C-D148-9121CFD95075}"/>
              </a:ext>
            </a:extLst>
          </xdr:cNvPr>
          <xdr:cNvSpPr txBox="1"/>
        </xdr:nvSpPr>
        <xdr:spPr>
          <a:xfrm>
            <a:off x="3722804" y="3516750"/>
            <a:ext cx="319318" cy="253916"/>
          </a:xfrm>
          <a:prstGeom prst="rect">
            <a:avLst/>
          </a:prstGeom>
          <a:noFill/>
        </xdr:spPr>
        <xdr:txBody>
          <a:bodyPr wrap="square">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defRPr/>
            </a:pPr>
            <a:r>
              <a:rPr lang="ja-JP" altLang="en-US" sz="1050">
                <a:latin typeface="+mn-ea"/>
                <a:ea typeface="+mn-ea"/>
              </a:rPr>
              <a:t>②</a:t>
            </a:r>
          </a:p>
        </xdr:txBody>
      </xdr:sp>
    </xdr:grpSp>
    <xdr:clientData/>
  </xdr:twoCellAnchor>
  <xdr:twoCellAnchor editAs="oneCell">
    <xdr:from>
      <xdr:col>31</xdr:col>
      <xdr:colOff>168089</xdr:colOff>
      <xdr:row>39</xdr:row>
      <xdr:rowOff>78441</xdr:rowOff>
    </xdr:from>
    <xdr:to>
      <xdr:col>39</xdr:col>
      <xdr:colOff>638735</xdr:colOff>
      <xdr:row>77</xdr:row>
      <xdr:rowOff>142774</xdr:rowOff>
    </xdr:to>
    <xdr:pic>
      <xdr:nvPicPr>
        <xdr:cNvPr id="8" name="図 7">
          <a:extLst>
            <a:ext uri="{FF2B5EF4-FFF2-40B4-BE49-F238E27FC236}">
              <a16:creationId xmlns:a16="http://schemas.microsoft.com/office/drawing/2014/main" id="{7B1134FA-2F6B-354D-AF0D-A0B9F3830B56}"/>
            </a:ext>
          </a:extLst>
        </xdr:cNvPr>
        <xdr:cNvPicPr>
          <a:picLocks noChangeAspect="1"/>
        </xdr:cNvPicPr>
      </xdr:nvPicPr>
      <xdr:blipFill>
        <a:blip xmlns:r="http://schemas.openxmlformats.org/officeDocument/2006/relationships" r:embed="rId3"/>
        <a:stretch>
          <a:fillRect/>
        </a:stretch>
      </xdr:blipFill>
      <xdr:spPr>
        <a:xfrm>
          <a:off x="15049501" y="6689912"/>
          <a:ext cx="5939116" cy="6451686"/>
        </a:xfrm>
        <a:prstGeom prst="rect">
          <a:avLst/>
        </a:prstGeom>
      </xdr:spPr>
    </xdr:pic>
    <xdr:clientData/>
  </xdr:twoCellAnchor>
  <xdr:twoCellAnchor>
    <xdr:from>
      <xdr:col>31</xdr:col>
      <xdr:colOff>291352</xdr:colOff>
      <xdr:row>5</xdr:row>
      <xdr:rowOff>56030</xdr:rowOff>
    </xdr:from>
    <xdr:to>
      <xdr:col>39</xdr:col>
      <xdr:colOff>451453</xdr:colOff>
      <xdr:row>37</xdr:row>
      <xdr:rowOff>3750</xdr:rowOff>
    </xdr:to>
    <xdr:grpSp>
      <xdr:nvGrpSpPr>
        <xdr:cNvPr id="10" name="グループ化 9">
          <a:extLst>
            <a:ext uri="{FF2B5EF4-FFF2-40B4-BE49-F238E27FC236}">
              <a16:creationId xmlns:a16="http://schemas.microsoft.com/office/drawing/2014/main" id="{D7321259-B6D4-A2C7-57DA-65D3E34DF9DD}"/>
            </a:ext>
          </a:extLst>
        </xdr:cNvPr>
        <xdr:cNvGrpSpPr/>
      </xdr:nvGrpSpPr>
      <xdr:grpSpPr>
        <a:xfrm>
          <a:off x="15172764" y="952501"/>
          <a:ext cx="5628571" cy="5326543"/>
          <a:chOff x="616324" y="11822206"/>
          <a:chExt cx="5628571" cy="5326543"/>
        </a:xfrm>
      </xdr:grpSpPr>
      <xdr:pic>
        <xdr:nvPicPr>
          <xdr:cNvPr id="7" name="図 6">
            <a:extLst>
              <a:ext uri="{FF2B5EF4-FFF2-40B4-BE49-F238E27FC236}">
                <a16:creationId xmlns:a16="http://schemas.microsoft.com/office/drawing/2014/main" id="{C0812572-423C-0709-AD6F-9CEF08A4436F}"/>
              </a:ext>
            </a:extLst>
          </xdr:cNvPr>
          <xdr:cNvPicPr>
            <a:picLocks noChangeAspect="1"/>
          </xdr:cNvPicPr>
        </xdr:nvPicPr>
        <xdr:blipFill>
          <a:blip xmlns:r="http://schemas.openxmlformats.org/officeDocument/2006/relationships" r:embed="rId4"/>
          <a:stretch>
            <a:fillRect/>
          </a:stretch>
        </xdr:blipFill>
        <xdr:spPr>
          <a:xfrm>
            <a:off x="616324" y="11822206"/>
            <a:ext cx="5628571" cy="4485714"/>
          </a:xfrm>
          <a:prstGeom prst="rect">
            <a:avLst/>
          </a:prstGeom>
        </xdr:spPr>
      </xdr:pic>
      <xdr:sp macro="" textlink="">
        <xdr:nvSpPr>
          <xdr:cNvPr id="9" name="テキスト ボックス 8">
            <a:extLst>
              <a:ext uri="{FF2B5EF4-FFF2-40B4-BE49-F238E27FC236}">
                <a16:creationId xmlns:a16="http://schemas.microsoft.com/office/drawing/2014/main" id="{8560E4CD-C5AB-D7BE-0AB4-1396B18D9362}"/>
              </a:ext>
            </a:extLst>
          </xdr:cNvPr>
          <xdr:cNvSpPr txBox="1"/>
        </xdr:nvSpPr>
        <xdr:spPr>
          <a:xfrm>
            <a:off x="627530" y="16506265"/>
            <a:ext cx="5602239" cy="6424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latin typeface="ＭＳ Ｐゴシック" panose="020B0600070205080204" pitchFamily="50" charset="-128"/>
                <a:ea typeface="ＭＳ Ｐゴシック" panose="020B0600070205080204" pitchFamily="50" charset="-128"/>
              </a:rPr>
              <a:t>1. </a:t>
            </a:r>
            <a:r>
              <a:rPr kumimoji="1" lang="ja-JP" altLang="en-US" sz="1100">
                <a:latin typeface="ＭＳ Ｐゴシック" panose="020B0600070205080204" pitchFamily="50" charset="-128"/>
                <a:ea typeface="ＭＳ Ｐゴシック" panose="020B0600070205080204" pitchFamily="50" charset="-128"/>
              </a:rPr>
              <a:t>すべての</a:t>
            </a:r>
            <a:r>
              <a:rPr kumimoji="1" lang="en-US" altLang="ja-JP" sz="1100">
                <a:latin typeface="ＭＳ Ｐゴシック" panose="020B0600070205080204" pitchFamily="50" charset="-128"/>
                <a:ea typeface="ＭＳ Ｐゴシック" panose="020B0600070205080204" pitchFamily="50" charset="-128"/>
              </a:rPr>
              <a:t>LSI</a:t>
            </a:r>
            <a:r>
              <a:rPr kumimoji="1" lang="ja-JP" altLang="en-US" sz="1100">
                <a:latin typeface="ＭＳ Ｐゴシック" panose="020B0600070205080204" pitchFamily="50" charset="-128"/>
                <a:ea typeface="ＭＳ Ｐゴシック" panose="020B0600070205080204" pitchFamily="50" charset="-128"/>
              </a:rPr>
              <a:t>は、</a:t>
            </a:r>
            <a:r>
              <a:rPr kumimoji="1" lang="en-US" altLang="ja-JP" sz="1100">
                <a:latin typeface="ＭＳ Ｐゴシック" panose="020B0600070205080204" pitchFamily="50" charset="-128"/>
                <a:ea typeface="ＭＳ Ｐゴシック" panose="020B0600070205080204" pitchFamily="50" charset="-128"/>
              </a:rPr>
              <a:t>A0</a:t>
            </a:r>
            <a:r>
              <a:rPr kumimoji="1" lang="ja-JP" altLang="en-US" sz="1100">
                <a:latin typeface="ＭＳ Ｐゴシック" panose="020B0600070205080204" pitchFamily="50" charset="-128"/>
                <a:ea typeface="ＭＳ Ｐゴシック" panose="020B0600070205080204" pitchFamily="50" charset="-128"/>
              </a:rPr>
              <a:t>を</a:t>
            </a:r>
            <a:r>
              <a:rPr kumimoji="1" lang="en-US" altLang="ja-JP" sz="1100">
                <a:latin typeface="ＭＳ Ｐゴシック" panose="020B0600070205080204" pitchFamily="50" charset="-128"/>
                <a:ea typeface="ＭＳ Ｐゴシック" panose="020B0600070205080204" pitchFamily="50" charset="-128"/>
              </a:rPr>
              <a:t>GND</a:t>
            </a:r>
            <a:r>
              <a:rPr kumimoji="1" lang="ja-JP" altLang="en-US" sz="1100">
                <a:latin typeface="ＭＳ Ｐゴシック" panose="020B0600070205080204" pitchFamily="50" charset="-128"/>
                <a:ea typeface="ＭＳ Ｐゴシック" panose="020B0600070205080204" pitchFamily="50" charset="-128"/>
              </a:rPr>
              <a:t>に接続します。</a:t>
            </a:r>
            <a:endParaRPr kumimoji="1" lang="en-US" altLang="ja-JP" sz="1100">
              <a:latin typeface="ＭＳ Ｐゴシック" panose="020B0600070205080204" pitchFamily="50" charset="-128"/>
              <a:ea typeface="ＭＳ Ｐゴシック" panose="020B0600070205080204" pitchFamily="50" charset="-128"/>
            </a:endParaRPr>
          </a:p>
          <a:p>
            <a:r>
              <a:rPr kumimoji="1" lang="en-US" altLang="ja-JP" sz="1100">
                <a:latin typeface="ＭＳ Ｐゴシック" panose="020B0600070205080204" pitchFamily="50" charset="-128"/>
                <a:ea typeface="ＭＳ Ｐゴシック" panose="020B0600070205080204" pitchFamily="50" charset="-128"/>
              </a:rPr>
              <a:t>2. PCL6145</a:t>
            </a:r>
            <a:r>
              <a:rPr kumimoji="1" lang="ja-JP" altLang="en-US" sz="1100">
                <a:latin typeface="ＭＳ Ｐゴシック" panose="020B0600070205080204" pitchFamily="50" charset="-128"/>
                <a:ea typeface="ＭＳ Ｐゴシック" panose="020B0600070205080204" pitchFamily="50" charset="-128"/>
              </a:rPr>
              <a:t>は</a:t>
            </a:r>
            <a:r>
              <a:rPr kumimoji="1" lang="en-US" altLang="ja-JP" sz="1100">
                <a:latin typeface="ＭＳ Ｐゴシック" panose="020B0600070205080204" pitchFamily="50" charset="-128"/>
                <a:ea typeface="ＭＳ Ｐゴシック" panose="020B0600070205080204" pitchFamily="50" charset="-128"/>
              </a:rPr>
              <a:t>A1</a:t>
            </a:r>
            <a:r>
              <a:rPr kumimoji="1" lang="ja-JP" altLang="en-US" sz="1100">
                <a:latin typeface="ＭＳ Ｐゴシック" panose="020B0600070205080204" pitchFamily="50" charset="-128"/>
                <a:ea typeface="ＭＳ Ｐゴシック" panose="020B0600070205080204" pitchFamily="50" charset="-128"/>
              </a:rPr>
              <a:t>から</a:t>
            </a:r>
            <a:r>
              <a:rPr kumimoji="1" lang="en-US" altLang="ja-JP" sz="1100">
                <a:latin typeface="ＭＳ Ｐゴシック" panose="020B0600070205080204" pitchFamily="50" charset="-128"/>
                <a:ea typeface="ＭＳ Ｐゴシック" panose="020B0600070205080204" pitchFamily="50" charset="-128"/>
              </a:rPr>
              <a:t>A4</a:t>
            </a:r>
            <a:r>
              <a:rPr kumimoji="1" lang="ja-JP" altLang="en-US" sz="1100">
                <a:latin typeface="ＭＳ Ｐゴシック" panose="020B0600070205080204" pitchFamily="50" charset="-128"/>
                <a:ea typeface="ＭＳ Ｐゴシック" panose="020B0600070205080204" pitchFamily="50" charset="-128"/>
              </a:rPr>
              <a:t>、</a:t>
            </a:r>
            <a:r>
              <a:rPr kumimoji="1" lang="en-US" altLang="ja-JP" sz="1100">
                <a:latin typeface="ＭＳ Ｐゴシック" panose="020B0600070205080204" pitchFamily="50" charset="-128"/>
                <a:ea typeface="ＭＳ Ｐゴシック" panose="020B0600070205080204" pitchFamily="50" charset="-128"/>
              </a:rPr>
              <a:t>PCL6125</a:t>
            </a:r>
            <a:r>
              <a:rPr kumimoji="1" lang="ja-JP" altLang="en-US" sz="1100">
                <a:latin typeface="ＭＳ Ｐゴシック" panose="020B0600070205080204" pitchFamily="50" charset="-128"/>
                <a:ea typeface="ＭＳ Ｐゴシック" panose="020B0600070205080204" pitchFamily="50" charset="-128"/>
              </a:rPr>
              <a:t>は</a:t>
            </a:r>
            <a:r>
              <a:rPr kumimoji="1" lang="en-US" altLang="ja-JP" sz="1100">
                <a:latin typeface="ＭＳ Ｐゴシック" panose="020B0600070205080204" pitchFamily="50" charset="-128"/>
                <a:ea typeface="ＭＳ Ｐゴシック" panose="020B0600070205080204" pitchFamily="50" charset="-128"/>
              </a:rPr>
              <a:t>A1</a:t>
            </a:r>
            <a:r>
              <a:rPr kumimoji="1" lang="ja-JP" altLang="en-US" sz="1100">
                <a:latin typeface="ＭＳ Ｐゴシック" panose="020B0600070205080204" pitchFamily="50" charset="-128"/>
                <a:ea typeface="ＭＳ Ｐゴシック" panose="020B0600070205080204" pitchFamily="50" charset="-128"/>
              </a:rPr>
              <a:t>から</a:t>
            </a:r>
            <a:r>
              <a:rPr kumimoji="1" lang="en-US" altLang="ja-JP" sz="1100">
                <a:latin typeface="ＭＳ Ｐゴシック" panose="020B0600070205080204" pitchFamily="50" charset="-128"/>
                <a:ea typeface="ＭＳ Ｐゴシック" panose="020B0600070205080204" pitchFamily="50" charset="-128"/>
              </a:rPr>
              <a:t>A3</a:t>
            </a:r>
            <a:r>
              <a:rPr kumimoji="1" lang="ja-JP" altLang="en-US" sz="1100">
                <a:latin typeface="ＭＳ Ｐゴシック" panose="020B0600070205080204" pitchFamily="50" charset="-128"/>
                <a:ea typeface="ＭＳ Ｐゴシック" panose="020B0600070205080204" pitchFamily="50" charset="-128"/>
              </a:rPr>
              <a:t>、</a:t>
            </a:r>
            <a:r>
              <a:rPr kumimoji="1" lang="en-US" altLang="ja-JP" sz="1100">
                <a:latin typeface="ＭＳ Ｐゴシック" panose="020B0600070205080204" pitchFamily="50" charset="-128"/>
                <a:ea typeface="ＭＳ Ｐゴシック" panose="020B0600070205080204" pitchFamily="50" charset="-128"/>
              </a:rPr>
              <a:t>PCL6115</a:t>
            </a:r>
            <a:r>
              <a:rPr kumimoji="1" lang="ja-JP" altLang="en-US" sz="1100">
                <a:latin typeface="ＭＳ Ｐゴシック" panose="020B0600070205080204" pitchFamily="50" charset="-128"/>
                <a:ea typeface="ＭＳ Ｐゴシック" panose="020B0600070205080204" pitchFamily="50" charset="-128"/>
              </a:rPr>
              <a:t>は</a:t>
            </a:r>
            <a:r>
              <a:rPr kumimoji="1" lang="en-US" altLang="ja-JP" sz="1100">
                <a:latin typeface="ＭＳ Ｐゴシック" panose="020B0600070205080204" pitchFamily="50" charset="-128"/>
                <a:ea typeface="ＭＳ Ｐゴシック" panose="020B0600070205080204" pitchFamily="50" charset="-128"/>
              </a:rPr>
              <a:t>A1</a:t>
            </a:r>
            <a:r>
              <a:rPr kumimoji="1" lang="ja-JP" altLang="en-US" sz="1100">
                <a:latin typeface="ＭＳ Ｐゴシック" panose="020B0600070205080204" pitchFamily="50" charset="-128"/>
                <a:ea typeface="ＭＳ Ｐゴシック" panose="020B0600070205080204" pitchFamily="50" charset="-128"/>
              </a:rPr>
              <a:t>と</a:t>
            </a:r>
            <a:r>
              <a:rPr kumimoji="1" lang="en-US" altLang="ja-JP" sz="1100">
                <a:latin typeface="ＭＳ Ｐゴシック" panose="020B0600070205080204" pitchFamily="50" charset="-128"/>
                <a:ea typeface="ＭＳ Ｐゴシック" panose="020B0600070205080204" pitchFamily="50" charset="-128"/>
              </a:rPr>
              <a:t>A2</a:t>
            </a:r>
            <a:r>
              <a:rPr kumimoji="1" lang="ja-JP" altLang="en-US" sz="1100">
                <a:latin typeface="ＭＳ Ｐゴシック" panose="020B0600070205080204" pitchFamily="50" charset="-128"/>
                <a:ea typeface="ＭＳ Ｐゴシック" panose="020B0600070205080204" pitchFamily="50" charset="-128"/>
              </a:rPr>
              <a:t>をアドレスに接続します。</a:t>
            </a:r>
            <a:endParaRPr kumimoji="1" lang="en-US" altLang="ja-JP" sz="1100">
              <a:latin typeface="ＭＳ Ｐゴシック" panose="020B0600070205080204" pitchFamily="50" charset="-128"/>
              <a:ea typeface="ＭＳ Ｐゴシック" panose="020B0600070205080204" pitchFamily="50" charset="-128"/>
            </a:endParaRPr>
          </a:p>
          <a:p>
            <a:r>
              <a:rPr kumimoji="1" lang="en-US" altLang="ja-JP" sz="1100">
                <a:latin typeface="ＭＳ Ｐゴシック" panose="020B0600070205080204" pitchFamily="50" charset="-128"/>
                <a:ea typeface="ＭＳ Ｐゴシック" panose="020B0600070205080204" pitchFamily="50" charset="-128"/>
              </a:rPr>
              <a:t>3. 16bit I/F</a:t>
            </a:r>
            <a:r>
              <a:rPr kumimoji="1" lang="ja-JP" altLang="en-US" sz="1100">
                <a:latin typeface="ＭＳ Ｐゴシック" panose="020B0600070205080204" pitchFamily="50" charset="-128"/>
                <a:ea typeface="ＭＳ Ｐゴシック" panose="020B0600070205080204" pitchFamily="50" charset="-128"/>
              </a:rPr>
              <a:t>は、ワード</a:t>
            </a:r>
            <a:r>
              <a:rPr kumimoji="1" lang="en-US" altLang="ja-JP" sz="1100">
                <a:latin typeface="ＭＳ Ｐゴシック" panose="020B0600070205080204" pitchFamily="50" charset="-128"/>
                <a:ea typeface="ＭＳ Ｐゴシック" panose="020B0600070205080204" pitchFamily="50" charset="-128"/>
              </a:rPr>
              <a:t>(16bit)</a:t>
            </a:r>
            <a:r>
              <a:rPr kumimoji="1" lang="ja-JP" altLang="en-US" sz="1100">
                <a:latin typeface="ＭＳ Ｐゴシック" panose="020B0600070205080204" pitchFamily="50" charset="-128"/>
                <a:ea typeface="ＭＳ Ｐゴシック" panose="020B0600070205080204" pitchFamily="50" charset="-128"/>
              </a:rPr>
              <a:t>アクセスでき、バイト</a:t>
            </a:r>
            <a:r>
              <a:rPr kumimoji="1" lang="en-US" altLang="ja-JP" sz="1100">
                <a:latin typeface="ＭＳ Ｐゴシック" panose="020B0600070205080204" pitchFamily="50" charset="-128"/>
                <a:ea typeface="ＭＳ Ｐゴシック" panose="020B0600070205080204" pitchFamily="50" charset="-128"/>
              </a:rPr>
              <a:t>(8bit)</a:t>
            </a:r>
            <a:r>
              <a:rPr kumimoji="1" lang="ja-JP" altLang="en-US" sz="1100">
                <a:latin typeface="ＭＳ Ｐゴシック" panose="020B0600070205080204" pitchFamily="50" charset="-128"/>
                <a:ea typeface="ＭＳ Ｐゴシック" panose="020B0600070205080204" pitchFamily="50" charset="-128"/>
              </a:rPr>
              <a:t>アクセスできません。</a:t>
            </a:r>
          </a:p>
        </xdr:txBody>
      </xdr:sp>
    </xdr:grpSp>
    <xdr:clientData/>
  </xdr:twoCellAnchor>
</xdr:wsDr>
</file>

<file path=xl/drawings/drawing15.xml><?xml version="1.0" encoding="utf-8"?>
<xdr:wsDr xmlns:xdr="http://schemas.openxmlformats.org/drawingml/2006/spreadsheetDrawing" xmlns:a="http://schemas.openxmlformats.org/drawingml/2006/main">
  <xdr:twoCellAnchor editAs="oneCell">
    <xdr:from>
      <xdr:col>21</xdr:col>
      <xdr:colOff>504825</xdr:colOff>
      <xdr:row>2</xdr:row>
      <xdr:rowOff>57150</xdr:rowOff>
    </xdr:from>
    <xdr:to>
      <xdr:col>31</xdr:col>
      <xdr:colOff>299206</xdr:colOff>
      <xdr:row>19</xdr:row>
      <xdr:rowOff>3006</xdr:rowOff>
    </xdr:to>
    <xdr:pic>
      <xdr:nvPicPr>
        <xdr:cNvPr id="2" name="図 1">
          <a:extLst>
            <a:ext uri="{FF2B5EF4-FFF2-40B4-BE49-F238E27FC236}">
              <a16:creationId xmlns:a16="http://schemas.microsoft.com/office/drawing/2014/main" id="{65851A35-59E6-A424-7E0C-590ACE190769}"/>
            </a:ext>
          </a:extLst>
        </xdr:cNvPr>
        <xdr:cNvPicPr>
          <a:picLocks noChangeAspect="1"/>
        </xdr:cNvPicPr>
      </xdr:nvPicPr>
      <xdr:blipFill>
        <a:blip xmlns:r="http://schemas.openxmlformats.org/officeDocument/2006/relationships" r:embed="rId1"/>
        <a:stretch>
          <a:fillRect/>
        </a:stretch>
      </xdr:blipFill>
      <xdr:spPr>
        <a:xfrm>
          <a:off x="14906625" y="447675"/>
          <a:ext cx="6652380" cy="2857144"/>
        </a:xfrm>
        <a:prstGeom prst="rect">
          <a:avLst/>
        </a:prstGeom>
      </xdr:spPr>
    </xdr:pic>
    <xdr:clientData/>
  </xdr:twoCellAnchor>
  <xdr:twoCellAnchor>
    <xdr:from>
      <xdr:col>21</xdr:col>
      <xdr:colOff>400051</xdr:colOff>
      <xdr:row>23</xdr:row>
      <xdr:rowOff>19051</xdr:rowOff>
    </xdr:from>
    <xdr:to>
      <xdr:col>30</xdr:col>
      <xdr:colOff>40683</xdr:colOff>
      <xdr:row>62</xdr:row>
      <xdr:rowOff>38100</xdr:rowOff>
    </xdr:to>
    <xdr:grpSp>
      <xdr:nvGrpSpPr>
        <xdr:cNvPr id="19" name="グループ化 18">
          <a:extLst>
            <a:ext uri="{FF2B5EF4-FFF2-40B4-BE49-F238E27FC236}">
              <a16:creationId xmlns:a16="http://schemas.microsoft.com/office/drawing/2014/main" id="{3C83A8A1-E888-C084-3A6F-2280A6D763D3}"/>
            </a:ext>
          </a:extLst>
        </xdr:cNvPr>
        <xdr:cNvGrpSpPr>
          <a:grpSpLocks/>
        </xdr:cNvGrpSpPr>
      </xdr:nvGrpSpPr>
      <xdr:grpSpPr bwMode="auto">
        <a:xfrm>
          <a:off x="14418610" y="3941110"/>
          <a:ext cx="5792661" cy="6574490"/>
          <a:chOff x="-152666" y="83431"/>
          <a:chExt cx="5588917" cy="6483145"/>
        </a:xfrm>
      </xdr:grpSpPr>
      <xdr:sp macro="" textlink="">
        <xdr:nvSpPr>
          <xdr:cNvPr id="20" name="テキスト ボックス 25">
            <a:extLst>
              <a:ext uri="{FF2B5EF4-FFF2-40B4-BE49-F238E27FC236}">
                <a16:creationId xmlns:a16="http://schemas.microsoft.com/office/drawing/2014/main" id="{4CE4F48B-473D-A403-7B2E-57F91AAC9CD0}"/>
              </a:ext>
            </a:extLst>
          </xdr:cNvPr>
          <xdr:cNvSpPr txBox="1"/>
        </xdr:nvSpPr>
        <xdr:spPr>
          <a:xfrm>
            <a:off x="-103916" y="83431"/>
            <a:ext cx="4356290" cy="250451"/>
          </a:xfrm>
          <a:prstGeom prst="rect">
            <a:avLst/>
          </a:prstGeom>
          <a:noFill/>
          <a:ln w="6350">
            <a:noFill/>
          </a:ln>
        </xdr:spPr>
        <xdr:txBody>
          <a:bodyPr wrap="square">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defRPr/>
            </a:pPr>
            <a:r>
              <a:rPr lang="en-US" altLang="ja-JP" sz="1000" kern="0">
                <a:latin typeface="Century" panose="02040604050505020304" pitchFamily="18" charset="0"/>
                <a:ea typeface="ＭＳ 明朝" panose="02020609040205080304" pitchFamily="17" charset="-128"/>
                <a:cs typeface="ＭＳ ゴシック" panose="020B0609070205080204" pitchFamily="49" charset="-128"/>
              </a:rPr>
              <a:t>【</a:t>
            </a:r>
            <a:r>
              <a:rPr lang="en-US" sz="1000" kern="0">
                <a:latin typeface="Century" panose="02040604050505020304" pitchFamily="18" charset="0"/>
                <a:ea typeface="ＭＳ 明朝" panose="02020609040205080304" pitchFamily="17" charset="-128"/>
                <a:cs typeface="ＭＳ ゴシック" panose="020B0609070205080204" pitchFamily="49" charset="-128"/>
              </a:rPr>
              <a:t>PCL61</a:t>
            </a:r>
            <a:r>
              <a:rPr lang="en-US" altLang="ja-JP" sz="1000" kern="0">
                <a:latin typeface="Century" panose="02040604050505020304" pitchFamily="18" charset="0"/>
                <a:ea typeface="ＭＳ 明朝" panose="02020609040205080304" pitchFamily="17" charset="-128"/>
                <a:cs typeface="ＭＳ ゴシック" panose="020B0609070205080204" pitchFamily="49" charset="-128"/>
              </a:rPr>
              <a:t>1</a:t>
            </a:r>
            <a:r>
              <a:rPr lang="en-US" sz="1000" kern="0">
                <a:latin typeface="Century" panose="02040604050505020304" pitchFamily="18" charset="0"/>
                <a:ea typeface="ＭＳ 明朝" panose="02020609040205080304" pitchFamily="17" charset="-128"/>
                <a:cs typeface="ＭＳ ゴシック" panose="020B0609070205080204" pitchFamily="49" charset="-128"/>
              </a:rPr>
              <a:t>5_</a:t>
            </a:r>
            <a:r>
              <a:rPr lang="en-US" altLang="ja-JP" sz="1000" kern="0">
                <a:latin typeface="Century" panose="02040604050505020304" pitchFamily="18" charset="0"/>
                <a:ea typeface="ＭＳ 明朝" panose="02020609040205080304" pitchFamily="17" charset="-128"/>
                <a:cs typeface="ＭＳ ゴシック" panose="020B0609070205080204" pitchFamily="49" charset="-128"/>
              </a:rPr>
              <a:t>SPI_</a:t>
            </a:r>
            <a:r>
              <a:rPr lang="ja-JP" sz="1000" kern="0">
                <a:latin typeface="Century" panose="02040604050505020304" pitchFamily="18" charset="0"/>
                <a:ea typeface="ＭＳ 明朝" panose="02020609040205080304" pitchFamily="17" charset="-128"/>
                <a:cs typeface="ＭＳ ゴシック" panose="020B0609070205080204" pitchFamily="49" charset="-128"/>
              </a:rPr>
              <a:t>シリアル</a:t>
            </a:r>
            <a:r>
              <a:rPr lang="ja-JP" altLang="en-US" sz="1000" kern="0">
                <a:latin typeface="Century" panose="02040604050505020304" pitchFamily="18" charset="0"/>
                <a:ea typeface="ＭＳ 明朝" panose="02020609040205080304" pitchFamily="17" charset="-128"/>
                <a:cs typeface="ＭＳ ゴシック" panose="020B0609070205080204" pitchFamily="49" charset="-128"/>
              </a:rPr>
              <a:t>バスタイミング</a:t>
            </a:r>
            <a:r>
              <a:rPr lang="en-US" altLang="ja-JP" sz="1000" kern="0">
                <a:latin typeface="Century" panose="02040604050505020304" pitchFamily="18" charset="0"/>
                <a:ea typeface="ＭＳ 明朝" panose="02020609040205080304" pitchFamily="17" charset="-128"/>
                <a:cs typeface="ＭＳ ゴシック" panose="020B0609070205080204" pitchFamily="49" charset="-128"/>
              </a:rPr>
              <a:t>】</a:t>
            </a:r>
            <a:r>
              <a:rPr lang="ja-JP" altLang="en-US" sz="1000" kern="0">
                <a:latin typeface="Century" panose="02040604050505020304" pitchFamily="18" charset="0"/>
                <a:ea typeface="ＭＳ 明朝" panose="02020609040205080304" pitchFamily="17" charset="-128"/>
                <a:cs typeface="ＭＳ ゴシック" panose="020B0609070205080204" pitchFamily="49" charset="-128"/>
              </a:rPr>
              <a:t>（</a:t>
            </a:r>
            <a:r>
              <a:rPr lang="en-US" altLang="ja-JP" sz="1000" kern="0">
                <a:latin typeface="Century" panose="02040604050505020304" pitchFamily="18" charset="0"/>
                <a:ea typeface="ＭＳ 明朝" panose="02020609040205080304" pitchFamily="17" charset="-128"/>
                <a:cs typeface="ＭＳ ゴシック" panose="020B0609070205080204" pitchFamily="49" charset="-128"/>
              </a:rPr>
              <a:t>PCL61x5</a:t>
            </a:r>
            <a:r>
              <a:rPr lang="ja-JP" altLang="en-US" sz="1000" kern="0">
                <a:latin typeface="Century" panose="02040604050505020304" pitchFamily="18" charset="0"/>
                <a:ea typeface="ＭＳ 明朝" panose="02020609040205080304" pitchFamily="17" charset="-128"/>
                <a:cs typeface="ＭＳ ゴシック" panose="020B0609070205080204" pitchFamily="49" charset="-128"/>
              </a:rPr>
              <a:t>取扱説明書より）</a:t>
            </a:r>
            <a:endParaRPr lang="ja-JP" sz="1050" kern="100">
              <a:latin typeface="Century" panose="02040604050505020304" pitchFamily="18" charset="0"/>
              <a:ea typeface="ＭＳ 明朝" panose="02020609040205080304" pitchFamily="17" charset="-128"/>
              <a:cs typeface="Times New Roman" panose="02020603050405020304" pitchFamily="18" charset="0"/>
            </a:endParaRPr>
          </a:p>
        </xdr:txBody>
      </xdr:sp>
      <xdr:grpSp>
        <xdr:nvGrpSpPr>
          <xdr:cNvPr id="21" name="グループ化 20">
            <a:extLst>
              <a:ext uri="{FF2B5EF4-FFF2-40B4-BE49-F238E27FC236}">
                <a16:creationId xmlns:a16="http://schemas.microsoft.com/office/drawing/2014/main" id="{135035FA-D358-5826-0BC3-C451F17FCD5E}"/>
              </a:ext>
            </a:extLst>
          </xdr:cNvPr>
          <xdr:cNvGrpSpPr>
            <a:grpSpLocks/>
          </xdr:cNvGrpSpPr>
        </xdr:nvGrpSpPr>
        <xdr:grpSpPr bwMode="auto">
          <a:xfrm>
            <a:off x="-152666" y="520762"/>
            <a:ext cx="5588917" cy="6045814"/>
            <a:chOff x="-279519" y="245913"/>
            <a:chExt cx="5588917" cy="6045814"/>
          </a:xfrm>
        </xdr:grpSpPr>
        <xdr:pic>
          <xdr:nvPicPr>
            <xdr:cNvPr id="24" name="図 23">
              <a:extLst>
                <a:ext uri="{FF2B5EF4-FFF2-40B4-BE49-F238E27FC236}">
                  <a16:creationId xmlns:a16="http://schemas.microsoft.com/office/drawing/2014/main" id="{A86E18DA-9CB8-05DB-2260-0F60E6F972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412" y="245913"/>
              <a:ext cx="5337810" cy="580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pic>
        <xdr:sp macro="" textlink="">
          <xdr:nvSpPr>
            <xdr:cNvPr id="25" name="テキスト ボックス 26">
              <a:extLst>
                <a:ext uri="{FF2B5EF4-FFF2-40B4-BE49-F238E27FC236}">
                  <a16:creationId xmlns:a16="http://schemas.microsoft.com/office/drawing/2014/main" id="{DF142427-5764-95BA-E24C-5CBD8EB5597C}"/>
                </a:ext>
              </a:extLst>
            </xdr:cNvPr>
            <xdr:cNvSpPr txBox="1"/>
          </xdr:nvSpPr>
          <xdr:spPr>
            <a:xfrm>
              <a:off x="-135331" y="879201"/>
              <a:ext cx="854043" cy="255478"/>
            </a:xfrm>
            <a:prstGeom prst="rect">
              <a:avLst/>
            </a:prstGeom>
            <a:noFill/>
            <a:ln w="6350">
              <a:noFill/>
            </a:ln>
          </xdr:spPr>
          <xdr:txBody>
            <a:bodyPr wrap="square"/>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lgn="just">
                <a:defRPr/>
              </a:pP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スレーブ選択</a:t>
              </a:r>
              <a:endParaRPr lang="ja-JP" sz="1050" kern="100">
                <a:latin typeface="Century" panose="02040604050505020304" pitchFamily="18" charset="0"/>
                <a:ea typeface="ＭＳ 明朝" panose="02020609040205080304" pitchFamily="17" charset="-128"/>
                <a:cs typeface="Times New Roman" panose="02020603050405020304" pitchFamily="18" charset="0"/>
              </a:endParaRPr>
            </a:p>
          </xdr:txBody>
        </xdr:sp>
        <xdr:sp macro="" textlink="">
          <xdr:nvSpPr>
            <xdr:cNvPr id="26" name="テキスト ボックス 27">
              <a:extLst>
                <a:ext uri="{FF2B5EF4-FFF2-40B4-BE49-F238E27FC236}">
                  <a16:creationId xmlns:a16="http://schemas.microsoft.com/office/drawing/2014/main" id="{99BBAD3B-DF7C-E96A-4000-A0C4DF7E3CB2}"/>
                </a:ext>
              </a:extLst>
            </xdr:cNvPr>
            <xdr:cNvSpPr txBox="1"/>
          </xdr:nvSpPr>
          <xdr:spPr>
            <a:xfrm>
              <a:off x="-279519" y="1455951"/>
              <a:ext cx="1025705" cy="231269"/>
            </a:xfrm>
            <a:prstGeom prst="rect">
              <a:avLst/>
            </a:prstGeom>
            <a:noFill/>
            <a:ln w="6350">
              <a:noFill/>
            </a:ln>
          </xdr:spPr>
          <xdr:txBody>
            <a:bodyPr wrap="square"/>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lgn="just">
                <a:defRPr/>
              </a:pP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シリアルクロック</a:t>
              </a:r>
              <a:endParaRPr lang="ja-JP" sz="1050" kern="100">
                <a:latin typeface="Century" panose="02040604050505020304" pitchFamily="18" charset="0"/>
                <a:ea typeface="ＭＳ 明朝" panose="02020609040205080304" pitchFamily="17" charset="-128"/>
                <a:cs typeface="Times New Roman" panose="02020603050405020304" pitchFamily="18" charset="0"/>
              </a:endParaRPr>
            </a:p>
          </xdr:txBody>
        </xdr:sp>
        <xdr:sp macro="" textlink="">
          <xdr:nvSpPr>
            <xdr:cNvPr id="27" name="テキスト ボックス 28">
              <a:extLst>
                <a:ext uri="{FF2B5EF4-FFF2-40B4-BE49-F238E27FC236}">
                  <a16:creationId xmlns:a16="http://schemas.microsoft.com/office/drawing/2014/main" id="{E7C0B4E0-C821-D924-6AF7-92BFB86E6426}"/>
                </a:ext>
              </a:extLst>
            </xdr:cNvPr>
            <xdr:cNvSpPr txBox="1"/>
          </xdr:nvSpPr>
          <xdr:spPr>
            <a:xfrm>
              <a:off x="-68884" y="1996093"/>
              <a:ext cx="849156" cy="423919"/>
            </a:xfrm>
            <a:prstGeom prst="rect">
              <a:avLst/>
            </a:prstGeom>
            <a:noFill/>
            <a:ln w="6350">
              <a:noFill/>
            </a:ln>
          </xdr:spPr>
          <xdr:txBody>
            <a:bodyPr wrap="square"/>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lgn="just">
                <a:defRPr/>
              </a:pPr>
              <a:r>
                <a:rPr lang="en-US" altLang="ja-JP" sz="800" kern="0">
                  <a:latin typeface="ＭＳ Ｐゴシック" panose="020B0600070205080204" pitchFamily="50" charset="-128"/>
                  <a:ea typeface="ＭＳ Ｐゴシック" panose="020B0600070205080204" pitchFamily="50" charset="-128"/>
                  <a:cs typeface="ＭＳ ゴシック" panose="020B0609070205080204" pitchFamily="49" charset="-128"/>
                </a:rPr>
                <a:t>Master</a:t>
              </a:r>
              <a:r>
                <a:rPr lang="ja-JP" altLang="en-US" sz="800" kern="0">
                  <a:latin typeface="ＭＳ Ｐゴシック" panose="020B0600070205080204" pitchFamily="50" charset="-128"/>
                  <a:ea typeface="ＭＳ Ｐゴシック" panose="020B0600070205080204" pitchFamily="50" charset="-128"/>
                  <a:cs typeface="ＭＳ ゴシック" panose="020B0609070205080204" pitchFamily="49" charset="-128"/>
                </a:rPr>
                <a:t>：出力</a:t>
              </a:r>
              <a:endParaRPr lang="en-US" altLang="ja-JP" sz="800" kern="0">
                <a:latin typeface="ＭＳ Ｐゴシック" panose="020B0600070205080204" pitchFamily="50" charset="-128"/>
                <a:ea typeface="ＭＳ Ｐゴシック" panose="020B0600070205080204" pitchFamily="50" charset="-128"/>
                <a:cs typeface="ＭＳ ゴシック" panose="020B0609070205080204" pitchFamily="49" charset="-128"/>
              </a:endParaRPr>
            </a:p>
            <a:p>
              <a:pPr algn="just">
                <a:defRPr/>
              </a:pPr>
              <a:r>
                <a:rPr lang="en-US" altLang="ja-JP" sz="800" kern="0">
                  <a:latin typeface="ＭＳ Ｐゴシック" panose="020B0600070205080204" pitchFamily="50" charset="-128"/>
                  <a:ea typeface="ＭＳ Ｐゴシック" panose="020B0600070205080204" pitchFamily="50" charset="-128"/>
                  <a:cs typeface="ＭＳ ゴシック" panose="020B0609070205080204" pitchFamily="49" charset="-128"/>
                </a:rPr>
                <a:t>Slave</a:t>
              </a:r>
              <a:r>
                <a:rPr lang="ja-JP" altLang="en-US" sz="800" kern="0">
                  <a:latin typeface="ＭＳ Ｐゴシック" panose="020B0600070205080204" pitchFamily="50" charset="-128"/>
                  <a:ea typeface="ＭＳ Ｐゴシック" panose="020B0600070205080204" pitchFamily="50" charset="-128"/>
                  <a:cs typeface="ＭＳ ゴシック" panose="020B0609070205080204" pitchFamily="49" charset="-128"/>
                </a:rPr>
                <a:t>：</a:t>
              </a:r>
              <a:r>
                <a:rPr lang="ja-JP" sz="800" kern="0">
                  <a:latin typeface="ＭＳ Ｐゴシック" panose="020B0600070205080204" pitchFamily="50" charset="-128"/>
                  <a:ea typeface="ＭＳ Ｐゴシック" panose="020B0600070205080204" pitchFamily="50" charset="-128"/>
                  <a:cs typeface="ＭＳ ゴシック" panose="020B0609070205080204" pitchFamily="49" charset="-128"/>
                </a:rPr>
                <a:t>入力</a:t>
              </a:r>
              <a:endParaRPr lang="ja-JP" sz="1050" kern="100">
                <a:latin typeface="ＭＳ Ｐゴシック" panose="020B0600070205080204" pitchFamily="50" charset="-128"/>
                <a:ea typeface="ＭＳ Ｐゴシック" panose="020B0600070205080204" pitchFamily="50" charset="-128"/>
                <a:cs typeface="Times New Roman" panose="02020603050405020304" pitchFamily="18" charset="0"/>
              </a:endParaRPr>
            </a:p>
          </xdr:txBody>
        </xdr:sp>
        <xdr:sp macro="" textlink="">
          <xdr:nvSpPr>
            <xdr:cNvPr id="28" name="テキスト ボックス 29">
              <a:extLst>
                <a:ext uri="{FF2B5EF4-FFF2-40B4-BE49-F238E27FC236}">
                  <a16:creationId xmlns:a16="http://schemas.microsoft.com/office/drawing/2014/main" id="{40C70A26-7B5D-FB60-7DDE-321E5F12182B}"/>
                </a:ext>
              </a:extLst>
            </xdr:cNvPr>
            <xdr:cNvSpPr txBox="1"/>
          </xdr:nvSpPr>
          <xdr:spPr>
            <a:xfrm>
              <a:off x="-50567" y="2609794"/>
              <a:ext cx="765849" cy="423918"/>
            </a:xfrm>
            <a:prstGeom prst="rect">
              <a:avLst/>
            </a:prstGeom>
            <a:noFill/>
            <a:ln w="6350">
              <a:noFill/>
            </a:ln>
          </xdr:spPr>
          <xdr:txBody>
            <a:bodyPr wrap="square"/>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kumimoji="1" lang="en-US" altLang="ja-JP" sz="800" kern="0">
                  <a:solidFill>
                    <a:schemeClr val="tx1"/>
                  </a:solidFill>
                  <a:latin typeface="ＭＳ Ｐゴシック" panose="020B0600070205080204" pitchFamily="50" charset="-128"/>
                  <a:ea typeface="ＭＳ Ｐゴシック" panose="020B0600070205080204" pitchFamily="50" charset="-128"/>
                  <a:cs typeface="ＭＳ ゴシック" panose="020B0609070205080204" pitchFamily="49" charset="-128"/>
                </a:rPr>
                <a:t>Master</a:t>
              </a:r>
              <a:r>
                <a:rPr kumimoji="1" lang="ja-JP" altLang="ja-JP" sz="800" kern="1200">
                  <a:solidFill>
                    <a:schemeClr val="tx1"/>
                  </a:solidFill>
                  <a:effectLst/>
                  <a:latin typeface="ＭＳ Ｐゴシック" panose="020B0600070205080204" pitchFamily="50" charset="-128"/>
                  <a:ea typeface="ＭＳ Ｐゴシック" panose="020B0600070205080204" pitchFamily="50" charset="-128"/>
                  <a:cs typeface="+mn-cs"/>
                </a:rPr>
                <a:t>：</a:t>
              </a:r>
              <a:r>
                <a:rPr kumimoji="1" lang="ja-JP" altLang="en-US" sz="800" kern="1200">
                  <a:solidFill>
                    <a:schemeClr val="tx1"/>
                  </a:solidFill>
                  <a:effectLst/>
                  <a:latin typeface="ＭＳ Ｐゴシック" panose="020B0600070205080204" pitchFamily="50" charset="-128"/>
                  <a:ea typeface="ＭＳ Ｐゴシック" panose="020B0600070205080204" pitchFamily="50" charset="-128"/>
                  <a:cs typeface="+mn-cs"/>
                </a:rPr>
                <a:t>入力</a:t>
              </a:r>
              <a:endParaRPr lang="ja-JP" altLang="ja-JP" sz="800">
                <a:effectLst/>
                <a:latin typeface="ＭＳ Ｐゴシック" panose="020B0600070205080204" pitchFamily="50" charset="-128"/>
                <a:ea typeface="ＭＳ Ｐゴシック" panose="020B0600070205080204" pitchFamily="50" charset="-128"/>
              </a:endParaRPr>
            </a:p>
            <a:p>
              <a:r>
                <a:rPr kumimoji="1" lang="en-US" altLang="ja-JP" sz="800" kern="1200">
                  <a:solidFill>
                    <a:schemeClr val="tx1"/>
                  </a:solidFill>
                  <a:effectLst/>
                  <a:latin typeface="ＭＳ Ｐゴシック" panose="020B0600070205080204" pitchFamily="50" charset="-128"/>
                  <a:ea typeface="ＭＳ Ｐゴシック" panose="020B0600070205080204" pitchFamily="50" charset="-128"/>
                  <a:cs typeface="+mn-cs"/>
                </a:rPr>
                <a:t>Slave</a:t>
              </a:r>
              <a:r>
                <a:rPr kumimoji="1" lang="ja-JP" altLang="ja-JP" sz="800" kern="1200">
                  <a:solidFill>
                    <a:schemeClr val="tx1"/>
                  </a:solidFill>
                  <a:effectLst/>
                  <a:latin typeface="ＭＳ Ｐゴシック" panose="020B0600070205080204" pitchFamily="50" charset="-128"/>
                  <a:ea typeface="ＭＳ Ｐゴシック" panose="020B0600070205080204" pitchFamily="50" charset="-128"/>
                  <a:cs typeface="+mn-cs"/>
                </a:rPr>
                <a:t>：</a:t>
              </a:r>
              <a:r>
                <a:rPr kumimoji="1" lang="ja-JP" altLang="en-US" sz="800" kern="1200">
                  <a:solidFill>
                    <a:schemeClr val="tx1"/>
                  </a:solidFill>
                  <a:effectLst/>
                  <a:latin typeface="ＭＳ Ｐゴシック" panose="020B0600070205080204" pitchFamily="50" charset="-128"/>
                  <a:ea typeface="ＭＳ Ｐゴシック" panose="020B0600070205080204" pitchFamily="50" charset="-128"/>
                  <a:cs typeface="+mn-cs"/>
                </a:rPr>
                <a:t>出</a:t>
              </a:r>
              <a:r>
                <a:rPr kumimoji="1" lang="ja-JP" altLang="ja-JP" sz="800" kern="1200">
                  <a:solidFill>
                    <a:schemeClr val="tx1"/>
                  </a:solidFill>
                  <a:effectLst/>
                  <a:latin typeface="ＭＳ Ｐゴシック" panose="020B0600070205080204" pitchFamily="50" charset="-128"/>
                  <a:ea typeface="ＭＳ Ｐゴシック" panose="020B0600070205080204" pitchFamily="50" charset="-128"/>
                  <a:cs typeface="+mn-cs"/>
                </a:rPr>
                <a:t>力</a:t>
              </a:r>
              <a:endParaRPr lang="ja-JP" sz="800" kern="100">
                <a:latin typeface="ＭＳ Ｐゴシック" panose="020B0600070205080204" pitchFamily="50" charset="-128"/>
                <a:ea typeface="ＭＳ Ｐゴシック" panose="020B0600070205080204" pitchFamily="50" charset="-128"/>
                <a:cs typeface="Times New Roman" panose="02020603050405020304" pitchFamily="18" charset="0"/>
              </a:endParaRPr>
            </a:p>
          </xdr:txBody>
        </xdr:sp>
        <xdr:sp macro="" textlink="">
          <xdr:nvSpPr>
            <xdr:cNvPr id="29" name="テキスト ボックス 99">
              <a:extLst>
                <a:ext uri="{FF2B5EF4-FFF2-40B4-BE49-F238E27FC236}">
                  <a16:creationId xmlns:a16="http://schemas.microsoft.com/office/drawing/2014/main" id="{8FCA883B-EFF4-9B46-4416-3758EF9121EF}"/>
                </a:ext>
              </a:extLst>
            </xdr:cNvPr>
            <xdr:cNvSpPr txBox="1"/>
          </xdr:nvSpPr>
          <xdr:spPr>
            <a:xfrm>
              <a:off x="474187" y="3017667"/>
              <a:ext cx="4090922" cy="225877"/>
            </a:xfrm>
            <a:prstGeom prst="rect">
              <a:avLst/>
            </a:prstGeom>
            <a:noFill/>
            <a:ln w="6350">
              <a:noFill/>
            </a:ln>
          </xdr:spPr>
          <xdr:txBody>
            <a:bodyPr wrap="square">
              <a:no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lgn="just">
                <a:defRPr/>
              </a:pPr>
              <a:r>
                <a:rPr lang="ja-JP" sz="800" kern="0">
                  <a:latin typeface="Century" panose="02040604050505020304" pitchFamily="18" charset="0"/>
                  <a:ea typeface="ＭＳ ゴシック" panose="020B0609070205080204" pitchFamily="49" charset="-128"/>
                  <a:cs typeface="ＭＳ ゴシック" panose="020B0609070205080204" pitchFamily="49" charset="-128"/>
                </a:rPr>
                <a:t>＊</a:t>
              </a:r>
              <a:r>
                <a:rPr lang="en-US" sz="800" kern="0">
                  <a:latin typeface="Century" panose="02040604050505020304" pitchFamily="18" charset="0"/>
                  <a:ea typeface="ＭＳ ゴシック" panose="020B0609070205080204" pitchFamily="49" charset="-128"/>
                  <a:cs typeface="ＭＳ ゴシック" panose="020B0609070205080204" pitchFamily="49" charset="-128"/>
                </a:rPr>
                <a:t>Slave</a:t>
              </a: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は</a:t>
              </a:r>
              <a:r>
                <a:rPr lang="en-US" sz="800" kern="0">
                  <a:latin typeface="Century" panose="02040604050505020304" pitchFamily="18" charset="0"/>
                  <a:ea typeface="ＭＳ ゴシック" panose="020B0609070205080204" pitchFamily="49" charset="-128"/>
                  <a:cs typeface="ＭＳ ゴシック" panose="020B0609070205080204" pitchFamily="49" charset="-128"/>
                </a:rPr>
                <a:t>SCK</a:t>
              </a: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の立下りでデータを出力し</a:t>
              </a:r>
              <a:r>
                <a:rPr lang="en-US" sz="800" kern="0">
                  <a:latin typeface="Century" panose="02040604050505020304" pitchFamily="18" charset="0"/>
                  <a:ea typeface="ＭＳ ゴシック" panose="020B0609070205080204" pitchFamily="49" charset="-128"/>
                  <a:cs typeface="ＭＳ ゴシック" panose="020B0609070205080204" pitchFamily="49" charset="-128"/>
                </a:rPr>
                <a:t>Master</a:t>
              </a: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は</a:t>
              </a:r>
              <a:r>
                <a:rPr lang="en-US" sz="800" kern="0">
                  <a:latin typeface="Century" panose="02040604050505020304" pitchFamily="18" charset="0"/>
                  <a:ea typeface="ＭＳ ゴシック" panose="020B0609070205080204" pitchFamily="49" charset="-128"/>
                  <a:cs typeface="ＭＳ ゴシック" panose="020B0609070205080204" pitchFamily="49" charset="-128"/>
                </a:rPr>
                <a:t>SCK</a:t>
              </a: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の立上りでデータを読み込む</a:t>
              </a:r>
              <a:endParaRPr lang="ja-JP" sz="1050" kern="100">
                <a:latin typeface="Century" panose="02040604050505020304" pitchFamily="18" charset="0"/>
                <a:ea typeface="ＭＳ 明朝" panose="02020609040205080304" pitchFamily="17" charset="-128"/>
                <a:cs typeface="Times New Roman" panose="02020603050405020304" pitchFamily="18" charset="0"/>
              </a:endParaRPr>
            </a:p>
          </xdr:txBody>
        </xdr:sp>
        <xdr:sp macro="" textlink="">
          <xdr:nvSpPr>
            <xdr:cNvPr id="30" name="テキスト ボックス 100">
              <a:extLst>
                <a:ext uri="{FF2B5EF4-FFF2-40B4-BE49-F238E27FC236}">
                  <a16:creationId xmlns:a16="http://schemas.microsoft.com/office/drawing/2014/main" id="{B402C5E3-D0B6-F7AD-378E-FA40091D7DD6}"/>
                </a:ext>
              </a:extLst>
            </xdr:cNvPr>
            <xdr:cNvSpPr txBox="1"/>
          </xdr:nvSpPr>
          <xdr:spPr>
            <a:xfrm>
              <a:off x="550109" y="6061484"/>
              <a:ext cx="4060792" cy="230243"/>
            </a:xfrm>
            <a:prstGeom prst="rect">
              <a:avLst/>
            </a:prstGeom>
            <a:noFill/>
            <a:ln w="6350">
              <a:noFill/>
            </a:ln>
          </xdr:spPr>
          <xdr:txBody>
            <a:bodyPr wrap="square">
              <a:no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lgn="just">
                <a:defRPr/>
              </a:pPr>
              <a:r>
                <a:rPr lang="ja-JP" sz="800" kern="0">
                  <a:latin typeface="Century" panose="02040604050505020304" pitchFamily="18" charset="0"/>
                  <a:ea typeface="ＭＳ ゴシック" panose="020B0609070205080204" pitchFamily="49" charset="-128"/>
                  <a:cs typeface="ＭＳ ゴシック" panose="020B0609070205080204" pitchFamily="49" charset="-128"/>
                </a:rPr>
                <a:t>＊</a:t>
              </a:r>
              <a:r>
                <a:rPr lang="en-US" sz="800" kern="0">
                  <a:latin typeface="Century" panose="02040604050505020304" pitchFamily="18" charset="0"/>
                  <a:ea typeface="ＭＳ ゴシック" panose="020B0609070205080204" pitchFamily="49" charset="-128"/>
                  <a:cs typeface="ＭＳ ゴシック" panose="020B0609070205080204" pitchFamily="49" charset="-128"/>
                </a:rPr>
                <a:t>Master</a:t>
              </a: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は</a:t>
              </a:r>
              <a:r>
                <a:rPr lang="en-US" sz="800" kern="0">
                  <a:latin typeface="Century" panose="02040604050505020304" pitchFamily="18" charset="0"/>
                  <a:ea typeface="ＭＳ ゴシック" panose="020B0609070205080204" pitchFamily="49" charset="-128"/>
                  <a:cs typeface="ＭＳ ゴシック" panose="020B0609070205080204" pitchFamily="49" charset="-128"/>
                </a:rPr>
                <a:t>SCK</a:t>
              </a: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の立下りでデータを出力し</a:t>
              </a:r>
              <a:r>
                <a:rPr lang="en-US" sz="800" kern="0">
                  <a:latin typeface="Century" panose="02040604050505020304" pitchFamily="18" charset="0"/>
                  <a:ea typeface="ＭＳ ゴシック" panose="020B0609070205080204" pitchFamily="49" charset="-128"/>
                  <a:cs typeface="ＭＳ ゴシック" panose="020B0609070205080204" pitchFamily="49" charset="-128"/>
                </a:rPr>
                <a:t>Slave</a:t>
              </a: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は</a:t>
              </a:r>
              <a:r>
                <a:rPr lang="en-US" sz="800" kern="0">
                  <a:latin typeface="Century" panose="02040604050505020304" pitchFamily="18" charset="0"/>
                  <a:ea typeface="ＭＳ ゴシック" panose="020B0609070205080204" pitchFamily="49" charset="-128"/>
                  <a:cs typeface="ＭＳ ゴシック" panose="020B0609070205080204" pitchFamily="49" charset="-128"/>
                </a:rPr>
                <a:t>SCK</a:t>
              </a: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の立上りでデータを読み込む</a:t>
              </a:r>
              <a:endParaRPr lang="ja-JP" sz="1050" kern="100">
                <a:latin typeface="Century" panose="02040604050505020304" pitchFamily="18" charset="0"/>
                <a:ea typeface="ＭＳ 明朝" panose="02020609040205080304" pitchFamily="17" charset="-128"/>
                <a:cs typeface="Times New Roman" panose="02020603050405020304" pitchFamily="18" charset="0"/>
              </a:endParaRPr>
            </a:p>
          </xdr:txBody>
        </xdr:sp>
        <xdr:sp macro="" textlink="">
          <xdr:nvSpPr>
            <xdr:cNvPr id="31" name="テキスト ボックス 26">
              <a:extLst>
                <a:ext uri="{FF2B5EF4-FFF2-40B4-BE49-F238E27FC236}">
                  <a16:creationId xmlns:a16="http://schemas.microsoft.com/office/drawing/2014/main" id="{9FD7DB40-CFC2-5D05-FD38-9FA56BA18C39}"/>
                </a:ext>
              </a:extLst>
            </xdr:cNvPr>
            <xdr:cNvSpPr txBox="1"/>
          </xdr:nvSpPr>
          <xdr:spPr>
            <a:xfrm>
              <a:off x="-98698" y="3897309"/>
              <a:ext cx="799094" cy="248718"/>
            </a:xfrm>
            <a:prstGeom prst="rect">
              <a:avLst/>
            </a:prstGeom>
            <a:noFill/>
            <a:ln w="6350">
              <a:noFill/>
            </a:ln>
          </xdr:spPr>
          <xdr:txBody>
            <a:bodyPr wrap="square"/>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lgn="just">
                <a:defRPr/>
              </a:pP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スレーブ選択</a:t>
              </a:r>
              <a:endParaRPr lang="ja-JP" sz="1050" kern="100">
                <a:latin typeface="Century" panose="02040604050505020304" pitchFamily="18" charset="0"/>
                <a:ea typeface="ＭＳ 明朝" panose="02020609040205080304" pitchFamily="17" charset="-128"/>
                <a:cs typeface="Times New Roman" panose="02020603050405020304" pitchFamily="18" charset="0"/>
              </a:endParaRPr>
            </a:p>
          </xdr:txBody>
        </xdr:sp>
        <xdr:sp macro="" textlink="">
          <xdr:nvSpPr>
            <xdr:cNvPr id="32" name="テキスト ボックス 27">
              <a:extLst>
                <a:ext uri="{FF2B5EF4-FFF2-40B4-BE49-F238E27FC236}">
                  <a16:creationId xmlns:a16="http://schemas.microsoft.com/office/drawing/2014/main" id="{DD9DBF9B-682D-7286-27A7-69510EC7B726}"/>
                </a:ext>
              </a:extLst>
            </xdr:cNvPr>
            <xdr:cNvSpPr txBox="1"/>
          </xdr:nvSpPr>
          <xdr:spPr>
            <a:xfrm>
              <a:off x="-197095" y="4540839"/>
              <a:ext cx="961598" cy="259028"/>
            </a:xfrm>
            <a:prstGeom prst="rect">
              <a:avLst/>
            </a:prstGeom>
            <a:noFill/>
            <a:ln w="6350">
              <a:noFill/>
            </a:ln>
          </xdr:spPr>
          <xdr:txBody>
            <a:bodyPr wrap="square"/>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lgn="just">
                <a:defRPr/>
              </a:pPr>
              <a:r>
                <a:rPr lang="ja-JP" sz="800" kern="0">
                  <a:latin typeface="Century" panose="02040604050505020304" pitchFamily="18" charset="0"/>
                  <a:ea typeface="ＭＳ ゴシック" panose="020B0609070205080204" pitchFamily="49" charset="-128"/>
                  <a:cs typeface="ＭＳ ゴシック" panose="020B0609070205080204" pitchFamily="49" charset="-128"/>
                </a:rPr>
                <a:t>シリアルクロック</a:t>
              </a:r>
              <a:endParaRPr lang="ja-JP" sz="1050" kern="100">
                <a:latin typeface="Century" panose="02040604050505020304" pitchFamily="18" charset="0"/>
                <a:ea typeface="ＭＳ 明朝" panose="02020609040205080304" pitchFamily="17" charset="-128"/>
                <a:cs typeface="Times New Roman" panose="02020603050405020304" pitchFamily="18" charset="0"/>
              </a:endParaRPr>
            </a:p>
          </xdr:txBody>
        </xdr:sp>
        <xdr:sp macro="" textlink="">
          <xdr:nvSpPr>
            <xdr:cNvPr id="4" name="テキスト ボックス 28">
              <a:extLst>
                <a:ext uri="{FF2B5EF4-FFF2-40B4-BE49-F238E27FC236}">
                  <a16:creationId xmlns:a16="http://schemas.microsoft.com/office/drawing/2014/main" id="{A7C17253-10E1-9AD0-CAFA-8C01A419A91A}"/>
                </a:ext>
              </a:extLst>
            </xdr:cNvPr>
            <xdr:cNvSpPr txBox="1"/>
          </xdr:nvSpPr>
          <xdr:spPr>
            <a:xfrm>
              <a:off x="-68884" y="5044276"/>
              <a:ext cx="849156" cy="423919"/>
            </a:xfrm>
            <a:prstGeom prst="rect">
              <a:avLst/>
            </a:prstGeom>
            <a:noFill/>
            <a:ln w="6350">
              <a:noFill/>
            </a:ln>
          </xdr:spPr>
          <xdr:txBody>
            <a:bodyPr wrap="square"/>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lgn="just">
                <a:defRPr/>
              </a:pPr>
              <a:r>
                <a:rPr lang="en-US" altLang="ja-JP" sz="800" kern="0">
                  <a:latin typeface="ＭＳ Ｐゴシック" panose="020B0600070205080204" pitchFamily="50" charset="-128"/>
                  <a:ea typeface="ＭＳ Ｐゴシック" panose="020B0600070205080204" pitchFamily="50" charset="-128"/>
                  <a:cs typeface="ＭＳ ゴシック" panose="020B0609070205080204" pitchFamily="49" charset="-128"/>
                </a:rPr>
                <a:t>Master</a:t>
              </a:r>
              <a:r>
                <a:rPr lang="ja-JP" altLang="en-US" sz="800" kern="0">
                  <a:latin typeface="ＭＳ Ｐゴシック" panose="020B0600070205080204" pitchFamily="50" charset="-128"/>
                  <a:ea typeface="ＭＳ Ｐゴシック" panose="020B0600070205080204" pitchFamily="50" charset="-128"/>
                  <a:cs typeface="ＭＳ ゴシック" panose="020B0609070205080204" pitchFamily="49" charset="-128"/>
                </a:rPr>
                <a:t>：出力</a:t>
              </a:r>
              <a:endParaRPr lang="en-US" altLang="ja-JP" sz="800" kern="0">
                <a:latin typeface="ＭＳ Ｐゴシック" panose="020B0600070205080204" pitchFamily="50" charset="-128"/>
                <a:ea typeface="ＭＳ Ｐゴシック" panose="020B0600070205080204" pitchFamily="50" charset="-128"/>
                <a:cs typeface="ＭＳ ゴシック" panose="020B0609070205080204" pitchFamily="49" charset="-128"/>
              </a:endParaRPr>
            </a:p>
            <a:p>
              <a:pPr algn="just">
                <a:defRPr/>
              </a:pPr>
              <a:r>
                <a:rPr lang="en-US" altLang="ja-JP" sz="800" kern="0">
                  <a:latin typeface="ＭＳ Ｐゴシック" panose="020B0600070205080204" pitchFamily="50" charset="-128"/>
                  <a:ea typeface="ＭＳ Ｐゴシック" panose="020B0600070205080204" pitchFamily="50" charset="-128"/>
                  <a:cs typeface="ＭＳ ゴシック" panose="020B0609070205080204" pitchFamily="49" charset="-128"/>
                </a:rPr>
                <a:t>Slave</a:t>
              </a:r>
              <a:r>
                <a:rPr lang="ja-JP" altLang="en-US" sz="800" kern="0">
                  <a:latin typeface="ＭＳ Ｐゴシック" panose="020B0600070205080204" pitchFamily="50" charset="-128"/>
                  <a:ea typeface="ＭＳ Ｐゴシック" panose="020B0600070205080204" pitchFamily="50" charset="-128"/>
                  <a:cs typeface="ＭＳ ゴシック" panose="020B0609070205080204" pitchFamily="49" charset="-128"/>
                </a:rPr>
                <a:t>：</a:t>
              </a:r>
              <a:r>
                <a:rPr lang="ja-JP" sz="800" kern="0">
                  <a:latin typeface="ＭＳ Ｐゴシック" panose="020B0600070205080204" pitchFamily="50" charset="-128"/>
                  <a:ea typeface="ＭＳ Ｐゴシック" panose="020B0600070205080204" pitchFamily="50" charset="-128"/>
                  <a:cs typeface="ＭＳ ゴシック" panose="020B0609070205080204" pitchFamily="49" charset="-128"/>
                </a:rPr>
                <a:t>入力</a:t>
              </a:r>
              <a:endParaRPr lang="ja-JP" sz="1050" kern="100">
                <a:latin typeface="ＭＳ Ｐゴシック" panose="020B0600070205080204" pitchFamily="50" charset="-128"/>
                <a:ea typeface="ＭＳ Ｐゴシック" panose="020B0600070205080204" pitchFamily="50" charset="-128"/>
                <a:cs typeface="Times New Roman" panose="02020603050405020304" pitchFamily="18" charset="0"/>
              </a:endParaRPr>
            </a:p>
          </xdr:txBody>
        </xdr:sp>
        <xdr:sp macro="" textlink="">
          <xdr:nvSpPr>
            <xdr:cNvPr id="5" name="テキスト ボックス 29">
              <a:extLst>
                <a:ext uri="{FF2B5EF4-FFF2-40B4-BE49-F238E27FC236}">
                  <a16:creationId xmlns:a16="http://schemas.microsoft.com/office/drawing/2014/main" id="{AB371C08-5B05-88CB-0436-13475E59FB50}"/>
                </a:ext>
              </a:extLst>
            </xdr:cNvPr>
            <xdr:cNvSpPr txBox="1"/>
          </xdr:nvSpPr>
          <xdr:spPr>
            <a:xfrm>
              <a:off x="-50567" y="5657977"/>
              <a:ext cx="765849" cy="423918"/>
            </a:xfrm>
            <a:prstGeom prst="rect">
              <a:avLst/>
            </a:prstGeom>
            <a:noFill/>
            <a:ln w="6350">
              <a:noFill/>
            </a:ln>
          </xdr:spPr>
          <xdr:txBody>
            <a:bodyPr wrap="square"/>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r>
                <a:rPr kumimoji="1" lang="en-US" altLang="ja-JP" sz="800" kern="0">
                  <a:solidFill>
                    <a:schemeClr val="tx1"/>
                  </a:solidFill>
                  <a:latin typeface="ＭＳ Ｐゴシック" panose="020B0600070205080204" pitchFamily="50" charset="-128"/>
                  <a:ea typeface="ＭＳ Ｐゴシック" panose="020B0600070205080204" pitchFamily="50" charset="-128"/>
                  <a:cs typeface="ＭＳ ゴシック" panose="020B0609070205080204" pitchFamily="49" charset="-128"/>
                </a:rPr>
                <a:t>Master</a:t>
              </a:r>
              <a:r>
                <a:rPr kumimoji="1" lang="ja-JP" altLang="ja-JP" sz="800" kern="1200">
                  <a:solidFill>
                    <a:schemeClr val="tx1"/>
                  </a:solidFill>
                  <a:effectLst/>
                  <a:latin typeface="ＭＳ Ｐゴシック" panose="020B0600070205080204" pitchFamily="50" charset="-128"/>
                  <a:ea typeface="ＭＳ Ｐゴシック" panose="020B0600070205080204" pitchFamily="50" charset="-128"/>
                  <a:cs typeface="+mn-cs"/>
                </a:rPr>
                <a:t>：</a:t>
              </a:r>
              <a:r>
                <a:rPr kumimoji="1" lang="ja-JP" altLang="en-US" sz="800" kern="1200">
                  <a:solidFill>
                    <a:schemeClr val="tx1"/>
                  </a:solidFill>
                  <a:effectLst/>
                  <a:latin typeface="ＭＳ Ｐゴシック" panose="020B0600070205080204" pitchFamily="50" charset="-128"/>
                  <a:ea typeface="ＭＳ Ｐゴシック" panose="020B0600070205080204" pitchFamily="50" charset="-128"/>
                  <a:cs typeface="+mn-cs"/>
                </a:rPr>
                <a:t>入力</a:t>
              </a:r>
              <a:endParaRPr lang="ja-JP" altLang="ja-JP" sz="800">
                <a:effectLst/>
                <a:latin typeface="ＭＳ Ｐゴシック" panose="020B0600070205080204" pitchFamily="50" charset="-128"/>
                <a:ea typeface="ＭＳ Ｐゴシック" panose="020B0600070205080204" pitchFamily="50" charset="-128"/>
              </a:endParaRPr>
            </a:p>
            <a:p>
              <a:r>
                <a:rPr kumimoji="1" lang="en-US" altLang="ja-JP" sz="800" kern="1200">
                  <a:solidFill>
                    <a:schemeClr val="tx1"/>
                  </a:solidFill>
                  <a:effectLst/>
                  <a:latin typeface="ＭＳ Ｐゴシック" panose="020B0600070205080204" pitchFamily="50" charset="-128"/>
                  <a:ea typeface="ＭＳ Ｐゴシック" panose="020B0600070205080204" pitchFamily="50" charset="-128"/>
                  <a:cs typeface="+mn-cs"/>
                </a:rPr>
                <a:t>Slave</a:t>
              </a:r>
              <a:r>
                <a:rPr kumimoji="1" lang="ja-JP" altLang="ja-JP" sz="800" kern="1200">
                  <a:solidFill>
                    <a:schemeClr val="tx1"/>
                  </a:solidFill>
                  <a:effectLst/>
                  <a:latin typeface="ＭＳ Ｐゴシック" panose="020B0600070205080204" pitchFamily="50" charset="-128"/>
                  <a:ea typeface="ＭＳ Ｐゴシック" panose="020B0600070205080204" pitchFamily="50" charset="-128"/>
                  <a:cs typeface="+mn-cs"/>
                </a:rPr>
                <a:t>：</a:t>
              </a:r>
              <a:r>
                <a:rPr kumimoji="1" lang="ja-JP" altLang="en-US" sz="800" kern="1200">
                  <a:solidFill>
                    <a:schemeClr val="tx1"/>
                  </a:solidFill>
                  <a:effectLst/>
                  <a:latin typeface="ＭＳ Ｐゴシック" panose="020B0600070205080204" pitchFamily="50" charset="-128"/>
                  <a:ea typeface="ＭＳ Ｐゴシック" panose="020B0600070205080204" pitchFamily="50" charset="-128"/>
                  <a:cs typeface="+mn-cs"/>
                </a:rPr>
                <a:t>出</a:t>
              </a:r>
              <a:r>
                <a:rPr kumimoji="1" lang="ja-JP" altLang="ja-JP" sz="800" kern="1200">
                  <a:solidFill>
                    <a:schemeClr val="tx1"/>
                  </a:solidFill>
                  <a:effectLst/>
                  <a:latin typeface="ＭＳ Ｐゴシック" panose="020B0600070205080204" pitchFamily="50" charset="-128"/>
                  <a:ea typeface="ＭＳ Ｐゴシック" panose="020B0600070205080204" pitchFamily="50" charset="-128"/>
                  <a:cs typeface="+mn-cs"/>
                </a:rPr>
                <a:t>力</a:t>
              </a:r>
              <a:endParaRPr lang="ja-JP" sz="800" kern="100">
                <a:latin typeface="ＭＳ Ｐゴシック" panose="020B0600070205080204" pitchFamily="50" charset="-128"/>
                <a:ea typeface="ＭＳ Ｐゴシック" panose="020B0600070205080204" pitchFamily="50" charset="-128"/>
                <a:cs typeface="Times New Roman" panose="02020603050405020304" pitchFamily="18" charset="0"/>
              </a:endParaRPr>
            </a:p>
          </xdr:txBody>
        </xdr:sp>
      </xdr:grpSp>
      <xdr:sp macro="" textlink="">
        <xdr:nvSpPr>
          <xdr:cNvPr id="22" name="テキスト ボックス 93">
            <a:extLst>
              <a:ext uri="{FF2B5EF4-FFF2-40B4-BE49-F238E27FC236}">
                <a16:creationId xmlns:a16="http://schemas.microsoft.com/office/drawing/2014/main" id="{57D09631-EA06-07EC-E9D1-C8E6A727265F}"/>
              </a:ext>
            </a:extLst>
          </xdr:cNvPr>
          <xdr:cNvSpPr txBox="1"/>
        </xdr:nvSpPr>
        <xdr:spPr>
          <a:xfrm>
            <a:off x="-100059" y="384461"/>
            <a:ext cx="826568" cy="208482"/>
          </a:xfrm>
          <a:prstGeom prst="rect">
            <a:avLst/>
          </a:prstGeom>
          <a:noFill/>
          <a:ln w="6350">
            <a:noFill/>
          </a:ln>
        </xdr:spPr>
        <xdr:txBody>
          <a:bodyPr wrap="square">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lgn="just">
              <a:defRPr/>
            </a:pPr>
            <a:r>
              <a:rPr lang="en-US" sz="800" kern="0">
                <a:latin typeface="Century" panose="02040604050505020304" pitchFamily="18" charset="0"/>
                <a:ea typeface="ＭＳ 明朝" panose="02020609040205080304" pitchFamily="17" charset="-128"/>
                <a:cs typeface="ＭＳ ゴシック" panose="020B0609070205080204" pitchFamily="49" charset="-128"/>
              </a:rPr>
              <a:t>Master</a:t>
            </a:r>
            <a:endParaRPr lang="ja-JP" sz="1050" kern="100">
              <a:latin typeface="Century" panose="02040604050505020304" pitchFamily="18" charset="0"/>
              <a:ea typeface="ＭＳ 明朝" panose="02020609040205080304" pitchFamily="17" charset="-128"/>
              <a:cs typeface="Times New Roman" panose="02020603050405020304" pitchFamily="18" charset="0"/>
            </a:endParaRPr>
          </a:p>
        </xdr:txBody>
      </xdr:sp>
      <xdr:sp macro="" textlink="">
        <xdr:nvSpPr>
          <xdr:cNvPr id="23" name="テキスト ボックス 98">
            <a:extLst>
              <a:ext uri="{FF2B5EF4-FFF2-40B4-BE49-F238E27FC236}">
                <a16:creationId xmlns:a16="http://schemas.microsoft.com/office/drawing/2014/main" id="{4431369B-5D25-F310-BC01-EB9E3577FAA6}"/>
              </a:ext>
            </a:extLst>
          </xdr:cNvPr>
          <xdr:cNvSpPr txBox="1"/>
        </xdr:nvSpPr>
        <xdr:spPr>
          <a:xfrm>
            <a:off x="-35952" y="3456417"/>
            <a:ext cx="789936" cy="208482"/>
          </a:xfrm>
          <a:prstGeom prst="rect">
            <a:avLst/>
          </a:prstGeom>
          <a:noFill/>
          <a:ln w="6350">
            <a:noFill/>
          </a:ln>
        </xdr:spPr>
        <xdr:txBody>
          <a:bodyPr wrap="square">
            <a:spAutoFit/>
          </a:bodyPr>
          <a:lstStyle>
            <a:defPPr>
              <a:defRPr lang="ja-JP"/>
            </a:defPPr>
            <a:lvl1pPr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1pPr>
            <a:lvl2pPr marL="4556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2pPr>
            <a:lvl3pPr marL="9128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3pPr>
            <a:lvl4pPr marL="13700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4pPr>
            <a:lvl5pPr marL="1827213" indent="1588" algn="l" defTabSz="455613" rtl="0" eaLnBrk="0" fontAlgn="base" hangingPunct="0">
              <a:spcBef>
                <a:spcPct val="0"/>
              </a:spcBef>
              <a:spcAft>
                <a:spcPct val="0"/>
              </a:spcAft>
              <a:defRPr kumimoji="1" kern="1200">
                <a:solidFill>
                  <a:schemeClr val="tx1"/>
                </a:solidFill>
                <a:latin typeface="Calibri" panose="020F050202020403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Calibri" panose="020F0502020204030204" pitchFamily="34" charset="0"/>
                <a:ea typeface="ＭＳ Ｐゴシック" panose="020B0600070205080204" pitchFamily="50" charset="-128"/>
                <a:cs typeface="+mn-cs"/>
              </a:defRPr>
            </a:lvl9pPr>
          </a:lstStyle>
          <a:p>
            <a:pPr algn="just">
              <a:defRPr/>
            </a:pPr>
            <a:r>
              <a:rPr lang="en-US" sz="800" kern="0">
                <a:latin typeface="Century" panose="02040604050505020304" pitchFamily="18" charset="0"/>
                <a:ea typeface="ＭＳ 明朝" panose="02020609040205080304" pitchFamily="17" charset="-128"/>
                <a:cs typeface="ＭＳ ゴシック" panose="020B0609070205080204" pitchFamily="49" charset="-128"/>
              </a:rPr>
              <a:t>Master</a:t>
            </a:r>
            <a:endParaRPr lang="ja-JP" sz="1050" kern="100">
              <a:latin typeface="Century" panose="02040604050505020304" pitchFamily="18" charset="0"/>
              <a:ea typeface="ＭＳ 明朝" panose="02020609040205080304" pitchFamily="17" charset="-128"/>
              <a:cs typeface="Times New Roman" panose="02020603050405020304" pitchFamily="18" charset="0"/>
            </a:endParaRPr>
          </a:p>
        </xdr:txBody>
      </xdr:sp>
    </xdr:grpSp>
    <xdr:clientData/>
  </xdr:twoCellAnchor>
  <xdr:twoCellAnchor>
    <xdr:from>
      <xdr:col>32</xdr:col>
      <xdr:colOff>334688</xdr:colOff>
      <xdr:row>7</xdr:row>
      <xdr:rowOff>47625</xdr:rowOff>
    </xdr:from>
    <xdr:to>
      <xdr:col>42</xdr:col>
      <xdr:colOff>267142</xdr:colOff>
      <xdr:row>10</xdr:row>
      <xdr:rowOff>62380</xdr:rowOff>
    </xdr:to>
    <xdr:grpSp>
      <xdr:nvGrpSpPr>
        <xdr:cNvPr id="12" name="グループ化 11">
          <a:extLst>
            <a:ext uri="{FF2B5EF4-FFF2-40B4-BE49-F238E27FC236}">
              <a16:creationId xmlns:a16="http://schemas.microsoft.com/office/drawing/2014/main" id="{0DDD9960-EDCB-137F-0992-F12F345B9227}"/>
            </a:ext>
          </a:extLst>
        </xdr:cNvPr>
        <xdr:cNvGrpSpPr/>
      </xdr:nvGrpSpPr>
      <xdr:grpSpPr>
        <a:xfrm>
          <a:off x="21872394" y="1280272"/>
          <a:ext cx="4078630" cy="519020"/>
          <a:chOff x="21867757" y="1289159"/>
          <a:chExt cx="4136592" cy="527135"/>
        </a:xfrm>
      </xdr:grpSpPr>
      <xdr:cxnSp macro="">
        <xdr:nvCxnSpPr>
          <xdr:cNvPr id="6" name="直線矢印コネクタ 5">
            <a:extLst>
              <a:ext uri="{FF2B5EF4-FFF2-40B4-BE49-F238E27FC236}">
                <a16:creationId xmlns:a16="http://schemas.microsoft.com/office/drawing/2014/main" id="{A6ADE311-EDA5-F4FC-C83A-63B4A316F27E}"/>
              </a:ext>
            </a:extLst>
          </xdr:cNvPr>
          <xdr:cNvCxnSpPr/>
        </xdr:nvCxnSpPr>
        <xdr:spPr>
          <a:xfrm flipV="1">
            <a:off x="22397216" y="1289159"/>
            <a:ext cx="0" cy="237469"/>
          </a:xfrm>
          <a:prstGeom prst="straightConnector1">
            <a:avLst/>
          </a:prstGeom>
          <a:ln w="158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9" name="テキスト ボックス 8">
            <a:extLst>
              <a:ext uri="{FF2B5EF4-FFF2-40B4-BE49-F238E27FC236}">
                <a16:creationId xmlns:a16="http://schemas.microsoft.com/office/drawing/2014/main" id="{319D42D3-FA0C-11D9-BD25-2C6A669F0335}"/>
              </a:ext>
            </a:extLst>
          </xdr:cNvPr>
          <xdr:cNvSpPr txBox="1"/>
        </xdr:nvSpPr>
        <xdr:spPr>
          <a:xfrm>
            <a:off x="21867757" y="1487871"/>
            <a:ext cx="1699568"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1100">
                <a:solidFill>
                  <a:schemeClr val="tx1"/>
                </a:solidFill>
                <a:effectLst/>
                <a:latin typeface="+mn-lt"/>
                <a:ea typeface="+mn-ea"/>
                <a:cs typeface="+mn-cs"/>
              </a:rPr>
              <a:t>MSB</a:t>
            </a:r>
            <a:r>
              <a:rPr lang="ja-JP" altLang="ja-JP" sz="1100">
                <a:solidFill>
                  <a:schemeClr val="tx1"/>
                </a:solidFill>
                <a:effectLst/>
                <a:latin typeface="+mn-lt"/>
                <a:ea typeface="+mn-ea"/>
                <a:cs typeface="+mn-cs"/>
              </a:rPr>
              <a:t>：</a:t>
            </a:r>
            <a:r>
              <a:rPr lang="en-US" altLang="ja-JP" sz="1100">
                <a:solidFill>
                  <a:schemeClr val="tx1"/>
                </a:solidFill>
                <a:effectLst/>
                <a:latin typeface="+mn-lt"/>
                <a:ea typeface="+mn-ea"/>
                <a:cs typeface="+mn-cs"/>
              </a:rPr>
              <a:t>Most Significant Bit</a:t>
            </a:r>
            <a:endParaRPr kumimoji="1" lang="ja-JP" altLang="en-US" sz="1100"/>
          </a:p>
        </xdr:txBody>
      </xdr:sp>
      <xdr:cxnSp macro="">
        <xdr:nvCxnSpPr>
          <xdr:cNvPr id="10" name="直線矢印コネクタ 9">
            <a:extLst>
              <a:ext uri="{FF2B5EF4-FFF2-40B4-BE49-F238E27FC236}">
                <a16:creationId xmlns:a16="http://schemas.microsoft.com/office/drawing/2014/main" id="{F14A0258-41DB-3B12-10E4-E998602DBDC0}"/>
              </a:ext>
            </a:extLst>
          </xdr:cNvPr>
          <xdr:cNvCxnSpPr/>
        </xdr:nvCxnSpPr>
        <xdr:spPr>
          <a:xfrm flipV="1">
            <a:off x="24893423" y="1289159"/>
            <a:ext cx="0" cy="237469"/>
          </a:xfrm>
          <a:prstGeom prst="straightConnector1">
            <a:avLst/>
          </a:prstGeom>
          <a:ln w="158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10">
            <a:extLst>
              <a:ext uri="{FF2B5EF4-FFF2-40B4-BE49-F238E27FC236}">
                <a16:creationId xmlns:a16="http://schemas.microsoft.com/office/drawing/2014/main" id="{A69210CD-EED1-2914-946F-E82DCE31D46B}"/>
              </a:ext>
            </a:extLst>
          </xdr:cNvPr>
          <xdr:cNvSpPr txBox="1"/>
        </xdr:nvSpPr>
        <xdr:spPr>
          <a:xfrm>
            <a:off x="24363964" y="1487871"/>
            <a:ext cx="164038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1100">
                <a:solidFill>
                  <a:schemeClr val="tx1"/>
                </a:solidFill>
                <a:effectLst/>
                <a:latin typeface="+mn-lt"/>
                <a:ea typeface="+mn-ea"/>
                <a:cs typeface="+mn-cs"/>
              </a:rPr>
              <a:t>LSB</a:t>
            </a:r>
            <a:r>
              <a:rPr lang="ja-JP" altLang="ja-JP" sz="1100">
                <a:solidFill>
                  <a:schemeClr val="tx1"/>
                </a:solidFill>
                <a:effectLst/>
                <a:latin typeface="+mn-lt"/>
                <a:ea typeface="+mn-ea"/>
                <a:cs typeface="+mn-cs"/>
              </a:rPr>
              <a:t>：</a:t>
            </a:r>
            <a:r>
              <a:rPr lang="en-US" altLang="ja-JP" sz="1100">
                <a:solidFill>
                  <a:schemeClr val="tx1"/>
                </a:solidFill>
                <a:effectLst/>
                <a:latin typeface="+mn-lt"/>
                <a:ea typeface="+mn-ea"/>
                <a:cs typeface="+mn-cs"/>
              </a:rPr>
              <a:t>Least Significant Bit</a:t>
            </a:r>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47625</xdr:rowOff>
    </xdr:from>
    <xdr:to>
      <xdr:col>4</xdr:col>
      <xdr:colOff>851647</xdr:colOff>
      <xdr:row>7</xdr:row>
      <xdr:rowOff>139480</xdr:rowOff>
    </xdr:to>
    <xdr:pic>
      <xdr:nvPicPr>
        <xdr:cNvPr id="5" name="図 4">
          <a:extLst>
            <a:ext uri="{FF2B5EF4-FFF2-40B4-BE49-F238E27FC236}">
              <a16:creationId xmlns:a16="http://schemas.microsoft.com/office/drawing/2014/main" id="{8A322CFF-F369-4E48-BCF6-22A73D875622}"/>
            </a:ext>
          </a:extLst>
        </xdr:cNvPr>
        <xdr:cNvPicPr>
          <a:picLocks noChangeAspect="1"/>
        </xdr:cNvPicPr>
      </xdr:nvPicPr>
      <xdr:blipFill>
        <a:blip xmlns:r="http://schemas.openxmlformats.org/officeDocument/2006/relationships" r:embed="rId1"/>
        <a:stretch>
          <a:fillRect/>
        </a:stretch>
      </xdr:blipFill>
      <xdr:spPr>
        <a:xfrm>
          <a:off x="702609" y="215713"/>
          <a:ext cx="6379509" cy="1100385"/>
        </a:xfrm>
        <a:prstGeom prst="rect">
          <a:avLst/>
        </a:prstGeom>
      </xdr:spPr>
    </xdr:pic>
    <xdr:clientData/>
  </xdr:twoCellAnchor>
  <xdr:twoCellAnchor editAs="oneCell">
    <xdr:from>
      <xdr:col>6</xdr:col>
      <xdr:colOff>425823</xdr:colOff>
      <xdr:row>8</xdr:row>
      <xdr:rowOff>91649</xdr:rowOff>
    </xdr:from>
    <xdr:to>
      <xdr:col>18</xdr:col>
      <xdr:colOff>38584</xdr:colOff>
      <xdr:row>35</xdr:row>
      <xdr:rowOff>78441</xdr:rowOff>
    </xdr:to>
    <xdr:pic>
      <xdr:nvPicPr>
        <xdr:cNvPr id="7" name="図 6">
          <a:extLst>
            <a:ext uri="{FF2B5EF4-FFF2-40B4-BE49-F238E27FC236}">
              <a16:creationId xmlns:a16="http://schemas.microsoft.com/office/drawing/2014/main" id="{69DB6DEB-5FEB-47F4-8DE7-C0468D055B0F}"/>
            </a:ext>
          </a:extLst>
        </xdr:cNvPr>
        <xdr:cNvPicPr>
          <a:picLocks noChangeAspect="1"/>
        </xdr:cNvPicPr>
      </xdr:nvPicPr>
      <xdr:blipFill>
        <a:blip xmlns:r="http://schemas.openxmlformats.org/officeDocument/2006/relationships" r:embed="rId2"/>
        <a:stretch>
          <a:fillRect/>
        </a:stretch>
      </xdr:blipFill>
      <xdr:spPr>
        <a:xfrm>
          <a:off x="12326470" y="1436355"/>
          <a:ext cx="3893408" cy="4525174"/>
        </a:xfrm>
        <a:prstGeom prst="rect">
          <a:avLst/>
        </a:prstGeom>
      </xdr:spPr>
    </xdr:pic>
    <xdr:clientData/>
  </xdr:twoCellAnchor>
  <xdr:twoCellAnchor editAs="oneCell">
    <xdr:from>
      <xdr:col>7</xdr:col>
      <xdr:colOff>11206</xdr:colOff>
      <xdr:row>38</xdr:row>
      <xdr:rowOff>104214</xdr:rowOff>
    </xdr:from>
    <xdr:to>
      <xdr:col>17</xdr:col>
      <xdr:colOff>246530</xdr:colOff>
      <xdr:row>46</xdr:row>
      <xdr:rowOff>68249</xdr:rowOff>
    </xdr:to>
    <xdr:pic>
      <xdr:nvPicPr>
        <xdr:cNvPr id="8" name="図 7">
          <a:extLst>
            <a:ext uri="{FF2B5EF4-FFF2-40B4-BE49-F238E27FC236}">
              <a16:creationId xmlns:a16="http://schemas.microsoft.com/office/drawing/2014/main" id="{D88B23E5-1587-4947-8A1D-9736E1014D22}"/>
            </a:ext>
          </a:extLst>
        </xdr:cNvPr>
        <xdr:cNvPicPr>
          <a:picLocks noChangeAspect="1"/>
        </xdr:cNvPicPr>
      </xdr:nvPicPr>
      <xdr:blipFill>
        <a:blip xmlns:r="http://schemas.openxmlformats.org/officeDocument/2006/relationships" r:embed="rId3"/>
        <a:stretch>
          <a:fillRect/>
        </a:stretch>
      </xdr:blipFill>
      <xdr:spPr>
        <a:xfrm>
          <a:off x="12382500" y="6491567"/>
          <a:ext cx="3709147" cy="130874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17319</xdr:colOff>
      <xdr:row>1</xdr:row>
      <xdr:rowOff>111332</xdr:rowOff>
    </xdr:from>
    <xdr:to>
      <xdr:col>4</xdr:col>
      <xdr:colOff>54430</xdr:colOff>
      <xdr:row>7</xdr:row>
      <xdr:rowOff>110538</xdr:rowOff>
    </xdr:to>
    <xdr:pic>
      <xdr:nvPicPr>
        <xdr:cNvPr id="3" name="図 2">
          <a:extLst>
            <a:ext uri="{FF2B5EF4-FFF2-40B4-BE49-F238E27FC236}">
              <a16:creationId xmlns:a16="http://schemas.microsoft.com/office/drawing/2014/main" id="{59370443-0E10-4281-BDE7-25EDEA852AE0}"/>
            </a:ext>
          </a:extLst>
        </xdr:cNvPr>
        <xdr:cNvPicPr>
          <a:picLocks noChangeAspect="1"/>
        </xdr:cNvPicPr>
      </xdr:nvPicPr>
      <xdr:blipFill>
        <a:blip xmlns:r="http://schemas.openxmlformats.org/officeDocument/2006/relationships" r:embed="rId1"/>
        <a:stretch>
          <a:fillRect/>
        </a:stretch>
      </xdr:blipFill>
      <xdr:spPr>
        <a:xfrm>
          <a:off x="697676" y="288225"/>
          <a:ext cx="6595754" cy="10605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56031</xdr:colOff>
      <xdr:row>1</xdr:row>
      <xdr:rowOff>33618</xdr:rowOff>
    </xdr:from>
    <xdr:to>
      <xdr:col>3</xdr:col>
      <xdr:colOff>4816849</xdr:colOff>
      <xdr:row>6</xdr:row>
      <xdr:rowOff>154511</xdr:rowOff>
    </xdr:to>
    <xdr:pic>
      <xdr:nvPicPr>
        <xdr:cNvPr id="4" name="図 3">
          <a:extLst>
            <a:ext uri="{FF2B5EF4-FFF2-40B4-BE49-F238E27FC236}">
              <a16:creationId xmlns:a16="http://schemas.microsoft.com/office/drawing/2014/main" id="{B8C9D913-26E4-4941-9D6E-AB7961DEB734}"/>
            </a:ext>
          </a:extLst>
        </xdr:cNvPr>
        <xdr:cNvPicPr>
          <a:picLocks noChangeAspect="1"/>
        </xdr:cNvPicPr>
      </xdr:nvPicPr>
      <xdr:blipFill>
        <a:blip xmlns:r="http://schemas.openxmlformats.org/officeDocument/2006/relationships" r:embed="rId1"/>
        <a:stretch>
          <a:fillRect/>
        </a:stretch>
      </xdr:blipFill>
      <xdr:spPr>
        <a:xfrm>
          <a:off x="739590" y="201706"/>
          <a:ext cx="5849469" cy="96133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112058</xdr:colOff>
      <xdr:row>1</xdr:row>
      <xdr:rowOff>33619</xdr:rowOff>
    </xdr:from>
    <xdr:to>
      <xdr:col>3</xdr:col>
      <xdr:colOff>4650441</xdr:colOff>
      <xdr:row>6</xdr:row>
      <xdr:rowOff>115192</xdr:rowOff>
    </xdr:to>
    <xdr:pic>
      <xdr:nvPicPr>
        <xdr:cNvPr id="4" name="図 3">
          <a:extLst>
            <a:ext uri="{FF2B5EF4-FFF2-40B4-BE49-F238E27FC236}">
              <a16:creationId xmlns:a16="http://schemas.microsoft.com/office/drawing/2014/main" id="{3809B8B0-13C3-4C1C-B8A3-F84BAC6E912F}"/>
            </a:ext>
          </a:extLst>
        </xdr:cNvPr>
        <xdr:cNvPicPr>
          <a:picLocks noChangeAspect="1"/>
        </xdr:cNvPicPr>
      </xdr:nvPicPr>
      <xdr:blipFill>
        <a:blip xmlns:r="http://schemas.openxmlformats.org/officeDocument/2006/relationships" r:embed="rId1"/>
        <a:stretch>
          <a:fillRect/>
        </a:stretch>
      </xdr:blipFill>
      <xdr:spPr>
        <a:xfrm>
          <a:off x="795617" y="201707"/>
          <a:ext cx="5636559" cy="92201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3</xdr:col>
      <xdr:colOff>4981575</xdr:colOff>
      <xdr:row>8</xdr:row>
      <xdr:rowOff>37567</xdr:rowOff>
    </xdr:to>
    <xdr:pic>
      <xdr:nvPicPr>
        <xdr:cNvPr id="2" name="図 1">
          <a:extLst>
            <a:ext uri="{FF2B5EF4-FFF2-40B4-BE49-F238E27FC236}">
              <a16:creationId xmlns:a16="http://schemas.microsoft.com/office/drawing/2014/main" id="{B1A2818B-881C-43DD-8422-67D78525602B}"/>
            </a:ext>
          </a:extLst>
        </xdr:cNvPr>
        <xdr:cNvPicPr>
          <a:picLocks noChangeAspect="1"/>
        </xdr:cNvPicPr>
      </xdr:nvPicPr>
      <xdr:blipFill>
        <a:blip xmlns:r="http://schemas.openxmlformats.org/officeDocument/2006/relationships" r:embed="rId1"/>
        <a:stretch>
          <a:fillRect/>
        </a:stretch>
      </xdr:blipFill>
      <xdr:spPr>
        <a:xfrm>
          <a:off x="685800" y="342900"/>
          <a:ext cx="6353175" cy="106626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3</xdr:col>
      <xdr:colOff>4162425</xdr:colOff>
      <xdr:row>7</xdr:row>
      <xdr:rowOff>71228</xdr:rowOff>
    </xdr:to>
    <xdr:pic>
      <xdr:nvPicPr>
        <xdr:cNvPr id="2" name="図 1">
          <a:extLst>
            <a:ext uri="{FF2B5EF4-FFF2-40B4-BE49-F238E27FC236}">
              <a16:creationId xmlns:a16="http://schemas.microsoft.com/office/drawing/2014/main" id="{3318E03C-9C8D-4774-BEC9-B082823B2FB0}"/>
            </a:ext>
          </a:extLst>
        </xdr:cNvPr>
        <xdr:cNvPicPr>
          <a:picLocks noChangeAspect="1"/>
        </xdr:cNvPicPr>
      </xdr:nvPicPr>
      <xdr:blipFill>
        <a:blip xmlns:r="http://schemas.openxmlformats.org/officeDocument/2006/relationships" r:embed="rId1"/>
        <a:stretch>
          <a:fillRect/>
        </a:stretch>
      </xdr:blipFill>
      <xdr:spPr>
        <a:xfrm>
          <a:off x="685800" y="342900"/>
          <a:ext cx="5534025" cy="92847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3</xdr:col>
      <xdr:colOff>4562475</xdr:colOff>
      <xdr:row>7</xdr:row>
      <xdr:rowOff>135828</xdr:rowOff>
    </xdr:to>
    <xdr:pic>
      <xdr:nvPicPr>
        <xdr:cNvPr id="3" name="図 2">
          <a:extLst>
            <a:ext uri="{FF2B5EF4-FFF2-40B4-BE49-F238E27FC236}">
              <a16:creationId xmlns:a16="http://schemas.microsoft.com/office/drawing/2014/main" id="{EA8FC0AD-2AEE-4BC1-9FFE-C65BE3A3D715}"/>
            </a:ext>
          </a:extLst>
        </xdr:cNvPr>
        <xdr:cNvPicPr>
          <a:picLocks noChangeAspect="1"/>
        </xdr:cNvPicPr>
      </xdr:nvPicPr>
      <xdr:blipFill>
        <a:blip xmlns:r="http://schemas.openxmlformats.org/officeDocument/2006/relationships" r:embed="rId1"/>
        <a:stretch>
          <a:fillRect/>
        </a:stretch>
      </xdr:blipFill>
      <xdr:spPr>
        <a:xfrm>
          <a:off x="742950" y="371475"/>
          <a:ext cx="5876925" cy="96450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3</xdr:col>
      <xdr:colOff>4991101</xdr:colOff>
      <xdr:row>8</xdr:row>
      <xdr:rowOff>30338</xdr:rowOff>
    </xdr:to>
    <xdr:pic>
      <xdr:nvPicPr>
        <xdr:cNvPr id="3" name="図 2">
          <a:extLst>
            <a:ext uri="{FF2B5EF4-FFF2-40B4-BE49-F238E27FC236}">
              <a16:creationId xmlns:a16="http://schemas.microsoft.com/office/drawing/2014/main" id="{4CE1D1B2-DEB9-4B3E-9E58-C8361297B663}"/>
            </a:ext>
          </a:extLst>
        </xdr:cNvPr>
        <xdr:cNvPicPr>
          <a:picLocks noChangeAspect="1"/>
        </xdr:cNvPicPr>
      </xdr:nvPicPr>
      <xdr:blipFill>
        <a:blip xmlns:r="http://schemas.openxmlformats.org/officeDocument/2006/relationships" r:embed="rId1"/>
        <a:stretch>
          <a:fillRect/>
        </a:stretch>
      </xdr:blipFill>
      <xdr:spPr>
        <a:xfrm>
          <a:off x="685801" y="342900"/>
          <a:ext cx="6362700" cy="1059038"/>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5F1A9-36D7-45C0-94EC-2E60F0CF238B}">
  <dimension ref="B1:M44"/>
  <sheetViews>
    <sheetView zoomScale="85" zoomScaleNormal="85" workbookViewId="0">
      <selection activeCell="D19" sqref="D19"/>
    </sheetView>
  </sheetViews>
  <sheetFormatPr defaultColWidth="8.75" defaultRowHeight="13.5" x14ac:dyDescent="0.15"/>
  <cols>
    <col min="1" max="1" width="2.75" style="1" customWidth="1"/>
    <col min="2" max="2" width="9.875" style="1" bestFit="1" customWidth="1"/>
    <col min="3" max="4" width="11.125" style="1" customWidth="1"/>
    <col min="5" max="5" width="33.125" style="1" customWidth="1"/>
    <col min="6" max="6" width="5.75" style="1" bestFit="1" customWidth="1"/>
    <col min="7" max="7" width="14" style="85" bestFit="1" customWidth="1"/>
    <col min="8" max="8" width="11.875" style="85" bestFit="1" customWidth="1"/>
    <col min="9" max="9" width="3.5" style="1" bestFit="1" customWidth="1"/>
    <col min="10" max="10" width="14" style="85" bestFit="1" customWidth="1"/>
    <col min="11" max="11" width="12.375" style="85" bestFit="1" customWidth="1"/>
    <col min="12" max="12" width="5.125" style="1" bestFit="1" customWidth="1"/>
    <col min="13" max="16384" width="8.75" style="1"/>
  </cols>
  <sheetData>
    <row r="1" spans="2:12" x14ac:dyDescent="0.15">
      <c r="B1" s="11" t="s">
        <v>963</v>
      </c>
    </row>
    <row r="2" spans="2:12" x14ac:dyDescent="0.15">
      <c r="B2" s="11"/>
    </row>
    <row r="3" spans="2:12" x14ac:dyDescent="0.15">
      <c r="C3" s="173" t="s">
        <v>1</v>
      </c>
      <c r="D3" s="174"/>
    </row>
    <row r="4" spans="2:12" x14ac:dyDescent="0.15">
      <c r="B4" s="2" t="s">
        <v>459</v>
      </c>
      <c r="C4" s="2" t="s">
        <v>1024</v>
      </c>
      <c r="D4" s="2" t="s">
        <v>1025</v>
      </c>
      <c r="E4" s="2" t="s">
        <v>2</v>
      </c>
      <c r="F4" s="29" t="s">
        <v>460</v>
      </c>
      <c r="G4" s="166" t="s">
        <v>461</v>
      </c>
      <c r="H4" s="166"/>
      <c r="I4" s="166"/>
      <c r="J4" s="166"/>
      <c r="K4" s="166"/>
      <c r="L4" s="2" t="s">
        <v>462</v>
      </c>
    </row>
    <row r="5" spans="2:12" x14ac:dyDescent="0.15">
      <c r="B5" s="170" t="s">
        <v>463</v>
      </c>
      <c r="C5" s="2" t="s">
        <v>1026</v>
      </c>
      <c r="D5" s="2" t="s">
        <v>1037</v>
      </c>
      <c r="E5" s="2" t="s">
        <v>397</v>
      </c>
      <c r="F5" s="29">
        <v>14</v>
      </c>
      <c r="G5" s="3">
        <v>1</v>
      </c>
      <c r="H5" s="24"/>
      <c r="I5" s="94" t="s">
        <v>464</v>
      </c>
      <c r="J5" s="90">
        <v>16383</v>
      </c>
      <c r="K5" s="4" t="s">
        <v>465</v>
      </c>
      <c r="L5" s="2" t="s">
        <v>462</v>
      </c>
    </row>
    <row r="6" spans="2:12" x14ac:dyDescent="0.15">
      <c r="B6" s="171"/>
      <c r="C6" s="2" t="s">
        <v>1027</v>
      </c>
      <c r="D6" s="2" t="s">
        <v>1038</v>
      </c>
      <c r="E6" s="2" t="s">
        <v>467</v>
      </c>
      <c r="F6" s="29">
        <v>14</v>
      </c>
      <c r="G6" s="3">
        <v>1</v>
      </c>
      <c r="H6" s="24"/>
      <c r="I6" s="94" t="s">
        <v>464</v>
      </c>
      <c r="J6" s="90">
        <v>16383</v>
      </c>
      <c r="K6" s="4" t="s">
        <v>465</v>
      </c>
      <c r="L6" s="2" t="s">
        <v>462</v>
      </c>
    </row>
    <row r="7" spans="2:12" x14ac:dyDescent="0.15">
      <c r="B7" s="171"/>
      <c r="C7" s="2" t="s">
        <v>1028</v>
      </c>
      <c r="D7" s="2" t="s">
        <v>1039</v>
      </c>
      <c r="E7" s="2" t="s">
        <v>468</v>
      </c>
      <c r="F7" s="29">
        <v>16</v>
      </c>
      <c r="G7" s="3">
        <v>1</v>
      </c>
      <c r="H7" s="24"/>
      <c r="I7" s="94" t="s">
        <v>464</v>
      </c>
      <c r="J7" s="90">
        <v>65535</v>
      </c>
      <c r="K7" s="4" t="s">
        <v>469</v>
      </c>
      <c r="L7" s="2" t="s">
        <v>462</v>
      </c>
    </row>
    <row r="8" spans="2:12" x14ac:dyDescent="0.15">
      <c r="B8" s="171"/>
      <c r="C8" s="2" t="s">
        <v>1029</v>
      </c>
      <c r="D8" s="2" t="s">
        <v>1051</v>
      </c>
      <c r="E8" s="2" t="s">
        <v>470</v>
      </c>
      <c r="F8" s="29">
        <v>16</v>
      </c>
      <c r="G8" s="3">
        <v>0</v>
      </c>
      <c r="H8" s="24"/>
      <c r="I8" s="94" t="s">
        <v>464</v>
      </c>
      <c r="J8" s="90">
        <v>65535</v>
      </c>
      <c r="K8" s="4" t="s">
        <v>469</v>
      </c>
      <c r="L8" s="2" t="s">
        <v>462</v>
      </c>
    </row>
    <row r="9" spans="2:12" x14ac:dyDescent="0.15">
      <c r="B9" s="171"/>
      <c r="C9" s="167" t="s">
        <v>1030</v>
      </c>
      <c r="D9" s="167" t="s">
        <v>1040</v>
      </c>
      <c r="E9" s="2" t="s">
        <v>471</v>
      </c>
      <c r="F9" s="29">
        <v>12</v>
      </c>
      <c r="G9" s="3">
        <v>1</v>
      </c>
      <c r="H9" s="24"/>
      <c r="I9" s="94" t="s">
        <v>464</v>
      </c>
      <c r="J9" s="90">
        <v>4095</v>
      </c>
      <c r="K9" s="4" t="s">
        <v>472</v>
      </c>
      <c r="L9" s="2" t="s">
        <v>462</v>
      </c>
    </row>
    <row r="10" spans="2:12" x14ac:dyDescent="0.15">
      <c r="B10" s="171"/>
      <c r="C10" s="167"/>
      <c r="D10" s="167"/>
      <c r="E10" s="2" t="s">
        <v>473</v>
      </c>
      <c r="F10" s="29">
        <v>16</v>
      </c>
      <c r="G10" s="3"/>
      <c r="H10" s="24"/>
      <c r="I10" s="94" t="s">
        <v>464</v>
      </c>
      <c r="J10" s="24"/>
      <c r="K10" s="4"/>
      <c r="L10" s="2" t="s">
        <v>474</v>
      </c>
    </row>
    <row r="11" spans="2:12" x14ac:dyDescent="0.15">
      <c r="B11" s="171"/>
      <c r="C11" s="167" t="s">
        <v>1031</v>
      </c>
      <c r="D11" s="167" t="s">
        <v>1041</v>
      </c>
      <c r="E11" s="167" t="s">
        <v>477</v>
      </c>
      <c r="F11" s="168">
        <v>24</v>
      </c>
      <c r="G11" s="86">
        <v>-8388608</v>
      </c>
      <c r="H11" s="25" t="s">
        <v>478</v>
      </c>
      <c r="I11" s="95" t="s">
        <v>464</v>
      </c>
      <c r="J11" s="91">
        <v>8388607</v>
      </c>
      <c r="K11" s="26" t="s">
        <v>479</v>
      </c>
      <c r="L11" s="167" t="s">
        <v>462</v>
      </c>
    </row>
    <row r="12" spans="2:12" x14ac:dyDescent="0.15">
      <c r="B12" s="171"/>
      <c r="C12" s="167"/>
      <c r="D12" s="167"/>
      <c r="E12" s="167"/>
      <c r="F12" s="169"/>
      <c r="G12" s="87">
        <v>0</v>
      </c>
      <c r="H12" s="27"/>
      <c r="I12" s="96"/>
      <c r="J12" s="92">
        <v>16777215</v>
      </c>
      <c r="K12" s="28" t="s">
        <v>482</v>
      </c>
      <c r="L12" s="167"/>
    </row>
    <row r="13" spans="2:12" x14ac:dyDescent="0.15">
      <c r="B13" s="171"/>
      <c r="C13" s="2" t="s">
        <v>1032</v>
      </c>
      <c r="D13" s="2" t="s">
        <v>1042</v>
      </c>
      <c r="E13" s="2" t="s">
        <v>1065</v>
      </c>
      <c r="F13" s="29">
        <v>13</v>
      </c>
      <c r="G13" s="3">
        <v>0</v>
      </c>
      <c r="H13" s="24"/>
      <c r="I13" s="94" t="s">
        <v>464</v>
      </c>
      <c r="J13" s="90">
        <v>8191</v>
      </c>
      <c r="K13" s="4" t="s">
        <v>485</v>
      </c>
      <c r="L13" s="2" t="s">
        <v>462</v>
      </c>
    </row>
    <row r="14" spans="2:12" x14ac:dyDescent="0.15">
      <c r="B14" s="171"/>
      <c r="C14" s="2" t="s">
        <v>1033</v>
      </c>
      <c r="D14" s="2" t="s">
        <v>1043</v>
      </c>
      <c r="E14" s="2" t="s">
        <v>487</v>
      </c>
      <c r="F14" s="29">
        <v>13</v>
      </c>
      <c r="G14" s="3">
        <v>0</v>
      </c>
      <c r="H14" s="24"/>
      <c r="I14" s="94" t="s">
        <v>464</v>
      </c>
      <c r="J14" s="90">
        <v>8191</v>
      </c>
      <c r="K14" s="4" t="s">
        <v>485</v>
      </c>
      <c r="L14" s="2" t="s">
        <v>462</v>
      </c>
    </row>
    <row r="15" spans="2:12" x14ac:dyDescent="0.15">
      <c r="B15" s="171"/>
      <c r="C15" s="167" t="s">
        <v>294</v>
      </c>
      <c r="D15" s="167"/>
      <c r="E15" s="2" t="s">
        <v>489</v>
      </c>
      <c r="F15" s="29">
        <v>14</v>
      </c>
      <c r="G15" s="3">
        <v>0</v>
      </c>
      <c r="H15" s="24"/>
      <c r="I15" s="94" t="s">
        <v>464</v>
      </c>
      <c r="J15" s="90">
        <v>16383</v>
      </c>
      <c r="K15" s="4" t="s">
        <v>465</v>
      </c>
      <c r="L15" s="167" t="s">
        <v>490</v>
      </c>
    </row>
    <row r="16" spans="2:12" x14ac:dyDescent="0.15">
      <c r="B16" s="171"/>
      <c r="C16" s="167"/>
      <c r="D16" s="167"/>
      <c r="E16" s="2" t="s">
        <v>492</v>
      </c>
      <c r="F16" s="29">
        <v>4</v>
      </c>
      <c r="G16" s="3">
        <v>0</v>
      </c>
      <c r="H16" s="24"/>
      <c r="I16" s="94" t="s">
        <v>464</v>
      </c>
      <c r="J16" s="24">
        <v>15</v>
      </c>
      <c r="K16" s="4" t="s">
        <v>493</v>
      </c>
      <c r="L16" s="167"/>
    </row>
    <row r="17" spans="2:13" x14ac:dyDescent="0.15">
      <c r="B17" s="171"/>
      <c r="C17" s="170" t="s">
        <v>296</v>
      </c>
      <c r="D17" s="167"/>
      <c r="E17" s="170" t="s">
        <v>496</v>
      </c>
      <c r="F17" s="168">
        <v>24</v>
      </c>
      <c r="G17" s="86">
        <v>-8388608</v>
      </c>
      <c r="H17" s="25" t="s">
        <v>478</v>
      </c>
      <c r="I17" s="95" t="s">
        <v>464</v>
      </c>
      <c r="J17" s="91">
        <v>8388607</v>
      </c>
      <c r="K17" s="26" t="s">
        <v>479</v>
      </c>
      <c r="L17" s="170" t="s">
        <v>490</v>
      </c>
    </row>
    <row r="18" spans="2:13" x14ac:dyDescent="0.15">
      <c r="B18" s="172"/>
      <c r="C18" s="172"/>
      <c r="D18" s="167"/>
      <c r="E18" s="172"/>
      <c r="F18" s="169"/>
      <c r="G18" s="87">
        <v>0</v>
      </c>
      <c r="H18" s="27"/>
      <c r="I18" s="96"/>
      <c r="J18" s="92">
        <v>16777215</v>
      </c>
      <c r="K18" s="28" t="s">
        <v>482</v>
      </c>
      <c r="L18" s="172"/>
    </row>
    <row r="19" spans="2:13" x14ac:dyDescent="0.15">
      <c r="B19" s="167" t="s">
        <v>499</v>
      </c>
      <c r="C19" s="2" t="s">
        <v>1034</v>
      </c>
      <c r="D19" s="2" t="s">
        <v>1045</v>
      </c>
      <c r="E19" s="2" t="s">
        <v>500</v>
      </c>
      <c r="F19" s="29">
        <v>32</v>
      </c>
      <c r="G19" s="88" t="s">
        <v>1048</v>
      </c>
      <c r="H19" s="24" t="s">
        <v>501</v>
      </c>
      <c r="I19" s="94" t="s">
        <v>464</v>
      </c>
      <c r="J19" s="93" t="s">
        <v>502</v>
      </c>
      <c r="K19" s="4" t="s">
        <v>503</v>
      </c>
      <c r="L19" s="2" t="s">
        <v>462</v>
      </c>
    </row>
    <row r="20" spans="2:13" x14ac:dyDescent="0.15">
      <c r="B20" s="167"/>
      <c r="C20" s="2" t="s">
        <v>1035</v>
      </c>
      <c r="D20" s="2" t="s">
        <v>1044</v>
      </c>
      <c r="E20" s="2" t="s">
        <v>505</v>
      </c>
      <c r="F20" s="29">
        <v>32</v>
      </c>
      <c r="G20" s="89">
        <v>0</v>
      </c>
      <c r="H20" s="24"/>
      <c r="I20" s="94" t="s">
        <v>464</v>
      </c>
      <c r="J20" s="90">
        <v>2147483648</v>
      </c>
      <c r="K20" s="4" t="s">
        <v>501</v>
      </c>
      <c r="L20" s="2" t="s">
        <v>462</v>
      </c>
    </row>
    <row r="21" spans="2:13" x14ac:dyDescent="0.15">
      <c r="B21" s="167"/>
      <c r="C21" s="2" t="s">
        <v>507</v>
      </c>
      <c r="D21" s="2"/>
      <c r="E21" s="2" t="s">
        <v>508</v>
      </c>
      <c r="F21" s="29">
        <v>32</v>
      </c>
      <c r="G21" s="89">
        <v>0</v>
      </c>
      <c r="H21" s="24"/>
      <c r="I21" s="94" t="s">
        <v>464</v>
      </c>
      <c r="J21" s="90">
        <v>2147483648</v>
      </c>
      <c r="K21" s="4" t="s">
        <v>501</v>
      </c>
      <c r="L21" s="2" t="s">
        <v>474</v>
      </c>
    </row>
    <row r="22" spans="2:13" x14ac:dyDescent="0.15">
      <c r="B22" s="175" t="s">
        <v>1047</v>
      </c>
      <c r="C22" s="2" t="s">
        <v>1036</v>
      </c>
      <c r="D22" s="2" t="s">
        <v>1046</v>
      </c>
      <c r="E22" s="2" t="s">
        <v>466</v>
      </c>
      <c r="F22" s="29">
        <v>30</v>
      </c>
      <c r="G22" s="3"/>
      <c r="H22" s="24"/>
      <c r="I22" s="94"/>
      <c r="J22" s="24"/>
      <c r="K22" s="4"/>
      <c r="L22" s="2" t="s">
        <v>462</v>
      </c>
      <c r="M22" s="1" t="s">
        <v>1368</v>
      </c>
    </row>
    <row r="23" spans="2:13" x14ac:dyDescent="0.15">
      <c r="B23" s="171"/>
      <c r="C23" s="2" t="s">
        <v>247</v>
      </c>
      <c r="D23" s="2"/>
      <c r="E23" s="2" t="s">
        <v>246</v>
      </c>
      <c r="F23" s="29">
        <v>32</v>
      </c>
      <c r="G23" s="3"/>
      <c r="H23" s="24"/>
      <c r="I23" s="94"/>
      <c r="J23" s="24"/>
      <c r="K23" s="4"/>
      <c r="L23" s="2" t="s">
        <v>462</v>
      </c>
      <c r="M23" s="1" t="s">
        <v>1368</v>
      </c>
    </row>
    <row r="24" spans="2:13" x14ac:dyDescent="0.15">
      <c r="B24" s="171"/>
      <c r="C24" s="2" t="s">
        <v>251</v>
      </c>
      <c r="D24" s="2"/>
      <c r="E24" s="2" t="s">
        <v>250</v>
      </c>
      <c r="F24" s="29">
        <v>32</v>
      </c>
      <c r="G24" s="3"/>
      <c r="H24" s="24"/>
      <c r="I24" s="94"/>
      <c r="J24" s="24"/>
      <c r="K24" s="4"/>
      <c r="L24" s="2" t="s">
        <v>462</v>
      </c>
      <c r="M24" s="1" t="s">
        <v>1368</v>
      </c>
    </row>
    <row r="25" spans="2:13" x14ac:dyDescent="0.15">
      <c r="B25" s="171"/>
      <c r="C25" s="2" t="s">
        <v>255</v>
      </c>
      <c r="D25" s="2"/>
      <c r="E25" s="2" t="s">
        <v>254</v>
      </c>
      <c r="F25" s="29">
        <v>25</v>
      </c>
      <c r="G25" s="3"/>
      <c r="H25" s="24"/>
      <c r="I25" s="94"/>
      <c r="J25" s="24"/>
      <c r="K25" s="4"/>
      <c r="L25" s="2" t="s">
        <v>462</v>
      </c>
      <c r="M25" s="1" t="s">
        <v>1368</v>
      </c>
    </row>
    <row r="26" spans="2:13" x14ac:dyDescent="0.15">
      <c r="B26" s="171"/>
      <c r="C26" s="2" t="s">
        <v>259</v>
      </c>
      <c r="D26" s="2"/>
      <c r="E26" s="2" t="s">
        <v>258</v>
      </c>
      <c r="F26" s="29">
        <v>16</v>
      </c>
      <c r="G26" s="3"/>
      <c r="H26" s="24"/>
      <c r="I26" s="94"/>
      <c r="J26" s="24"/>
      <c r="K26" s="4"/>
      <c r="L26" s="2" t="s">
        <v>462</v>
      </c>
      <c r="M26" s="1" t="s">
        <v>1368</v>
      </c>
    </row>
    <row r="27" spans="2:13" x14ac:dyDescent="0.15">
      <c r="B27" s="171"/>
      <c r="C27" s="2" t="s">
        <v>475</v>
      </c>
      <c r="D27" s="2"/>
      <c r="E27" s="2" t="s">
        <v>476</v>
      </c>
      <c r="F27" s="29">
        <v>16</v>
      </c>
      <c r="G27" s="3"/>
      <c r="H27" s="24"/>
      <c r="I27" s="94"/>
      <c r="J27" s="24"/>
      <c r="K27" s="4"/>
      <c r="L27" s="2" t="s">
        <v>462</v>
      </c>
    </row>
    <row r="28" spans="2:13" x14ac:dyDescent="0.15">
      <c r="B28" s="172"/>
      <c r="C28" s="2" t="s">
        <v>480</v>
      </c>
      <c r="D28" s="2"/>
      <c r="E28" s="2" t="s">
        <v>481</v>
      </c>
      <c r="F28" s="29">
        <v>16</v>
      </c>
      <c r="G28" s="3"/>
      <c r="H28" s="24"/>
      <c r="I28" s="94"/>
      <c r="J28" s="24"/>
      <c r="K28" s="4"/>
      <c r="L28" s="2" t="s">
        <v>462</v>
      </c>
    </row>
    <row r="29" spans="2:13" x14ac:dyDescent="0.15">
      <c r="B29" s="170" t="s">
        <v>483</v>
      </c>
      <c r="C29" s="2" t="s">
        <v>262</v>
      </c>
      <c r="D29" s="2"/>
      <c r="E29" s="2" t="s">
        <v>484</v>
      </c>
      <c r="F29" s="29">
        <v>32</v>
      </c>
      <c r="G29" s="88" t="s">
        <v>1049</v>
      </c>
      <c r="H29" s="24" t="s">
        <v>501</v>
      </c>
      <c r="I29" s="94" t="s">
        <v>464</v>
      </c>
      <c r="J29" s="93" t="s">
        <v>502</v>
      </c>
      <c r="K29" s="4" t="s">
        <v>503</v>
      </c>
      <c r="L29" s="2" t="s">
        <v>462</v>
      </c>
    </row>
    <row r="30" spans="2:13" x14ac:dyDescent="0.15">
      <c r="B30" s="171"/>
      <c r="C30" s="2" t="s">
        <v>265</v>
      </c>
      <c r="D30" s="2"/>
      <c r="E30" s="2" t="s">
        <v>486</v>
      </c>
      <c r="F30" s="29">
        <v>32</v>
      </c>
      <c r="G30" s="88" t="s">
        <v>1049</v>
      </c>
      <c r="H30" s="24" t="s">
        <v>501</v>
      </c>
      <c r="I30" s="94" t="s">
        <v>464</v>
      </c>
      <c r="J30" s="93" t="s">
        <v>502</v>
      </c>
      <c r="K30" s="4" t="s">
        <v>503</v>
      </c>
      <c r="L30" s="2" t="s">
        <v>462</v>
      </c>
    </row>
    <row r="31" spans="2:13" x14ac:dyDescent="0.15">
      <c r="B31" s="171"/>
      <c r="C31" s="2" t="s">
        <v>268</v>
      </c>
      <c r="D31" s="2"/>
      <c r="E31" s="2" t="s">
        <v>488</v>
      </c>
      <c r="F31" s="29">
        <v>32</v>
      </c>
      <c r="G31" s="88" t="s">
        <v>1049</v>
      </c>
      <c r="H31" s="24" t="s">
        <v>501</v>
      </c>
      <c r="I31" s="94" t="s">
        <v>464</v>
      </c>
      <c r="J31" s="93" t="s">
        <v>502</v>
      </c>
      <c r="K31" s="4" t="s">
        <v>503</v>
      </c>
      <c r="L31" s="2" t="s">
        <v>462</v>
      </c>
    </row>
    <row r="32" spans="2:13" x14ac:dyDescent="0.15">
      <c r="B32" s="171"/>
      <c r="C32" s="2" t="s">
        <v>271</v>
      </c>
      <c r="D32" s="2"/>
      <c r="E32" s="2" t="s">
        <v>491</v>
      </c>
      <c r="F32" s="29">
        <v>32</v>
      </c>
      <c r="G32" s="88" t="s">
        <v>1049</v>
      </c>
      <c r="H32" s="24" t="s">
        <v>501</v>
      </c>
      <c r="I32" s="94" t="s">
        <v>464</v>
      </c>
      <c r="J32" s="93" t="s">
        <v>502</v>
      </c>
      <c r="K32" s="4" t="s">
        <v>503</v>
      </c>
      <c r="L32" s="2" t="s">
        <v>462</v>
      </c>
    </row>
    <row r="33" spans="2:13" x14ac:dyDescent="0.15">
      <c r="B33" s="171"/>
      <c r="C33" s="2" t="s">
        <v>494</v>
      </c>
      <c r="D33" s="2"/>
      <c r="E33" s="2" t="s">
        <v>495</v>
      </c>
      <c r="F33" s="29">
        <v>32</v>
      </c>
      <c r="G33" s="88" t="s">
        <v>1049</v>
      </c>
      <c r="H33" s="24" t="s">
        <v>501</v>
      </c>
      <c r="I33" s="94" t="s">
        <v>464</v>
      </c>
      <c r="J33" s="93" t="s">
        <v>502</v>
      </c>
      <c r="K33" s="4" t="s">
        <v>503</v>
      </c>
      <c r="L33" s="2" t="s">
        <v>462</v>
      </c>
    </row>
    <row r="34" spans="2:13" x14ac:dyDescent="0.15">
      <c r="B34" s="171"/>
      <c r="C34" s="2" t="s">
        <v>357</v>
      </c>
      <c r="D34" s="2"/>
      <c r="E34" s="2" t="s">
        <v>497</v>
      </c>
      <c r="F34" s="29">
        <v>32</v>
      </c>
      <c r="G34" s="88" t="s">
        <v>1049</v>
      </c>
      <c r="H34" s="24" t="s">
        <v>501</v>
      </c>
      <c r="I34" s="94" t="s">
        <v>464</v>
      </c>
      <c r="J34" s="93" t="s">
        <v>502</v>
      </c>
      <c r="K34" s="4" t="s">
        <v>503</v>
      </c>
      <c r="L34" s="2" t="s">
        <v>462</v>
      </c>
    </row>
    <row r="35" spans="2:13" x14ac:dyDescent="0.15">
      <c r="B35" s="171"/>
      <c r="C35" s="2" t="s">
        <v>279</v>
      </c>
      <c r="D35" s="2"/>
      <c r="E35" s="2" t="s">
        <v>498</v>
      </c>
      <c r="F35" s="29">
        <v>32</v>
      </c>
      <c r="G35" s="88" t="s">
        <v>1049</v>
      </c>
      <c r="H35" s="24" t="s">
        <v>501</v>
      </c>
      <c r="I35" s="94" t="s">
        <v>464</v>
      </c>
      <c r="J35" s="93" t="s">
        <v>502</v>
      </c>
      <c r="K35" s="4" t="s">
        <v>503</v>
      </c>
      <c r="L35" s="2" t="s">
        <v>1050</v>
      </c>
    </row>
    <row r="36" spans="2:13" x14ac:dyDescent="0.15">
      <c r="B36" s="171"/>
      <c r="C36" s="2" t="s">
        <v>281</v>
      </c>
      <c r="D36" s="2"/>
      <c r="E36" s="2" t="s">
        <v>504</v>
      </c>
      <c r="F36" s="29">
        <v>32</v>
      </c>
      <c r="G36" s="88" t="s">
        <v>1049</v>
      </c>
      <c r="H36" s="24" t="s">
        <v>501</v>
      </c>
      <c r="I36" s="94" t="s">
        <v>464</v>
      </c>
      <c r="J36" s="93" t="s">
        <v>502</v>
      </c>
      <c r="K36" s="4" t="s">
        <v>503</v>
      </c>
      <c r="L36" s="2" t="s">
        <v>1050</v>
      </c>
    </row>
    <row r="37" spans="2:13" x14ac:dyDescent="0.15">
      <c r="B37" s="171"/>
      <c r="C37" s="2" t="s">
        <v>283</v>
      </c>
      <c r="D37" s="2"/>
      <c r="E37" s="2" t="s">
        <v>506</v>
      </c>
      <c r="F37" s="29">
        <v>32</v>
      </c>
      <c r="G37" s="88" t="s">
        <v>1049</v>
      </c>
      <c r="H37" s="24" t="s">
        <v>501</v>
      </c>
      <c r="I37" s="94" t="s">
        <v>464</v>
      </c>
      <c r="J37" s="93" t="s">
        <v>502</v>
      </c>
      <c r="K37" s="4" t="s">
        <v>503</v>
      </c>
      <c r="L37" s="2" t="s">
        <v>1050</v>
      </c>
    </row>
    <row r="38" spans="2:13" x14ac:dyDescent="0.15">
      <c r="B38" s="172"/>
      <c r="C38" s="2" t="s">
        <v>379</v>
      </c>
      <c r="D38" s="2"/>
      <c r="E38" s="2" t="s">
        <v>509</v>
      </c>
      <c r="F38" s="29">
        <v>32</v>
      </c>
      <c r="G38" s="88" t="s">
        <v>1049</v>
      </c>
      <c r="H38" s="24" t="s">
        <v>501</v>
      </c>
      <c r="I38" s="94" t="s">
        <v>464</v>
      </c>
      <c r="J38" s="93" t="s">
        <v>502</v>
      </c>
      <c r="K38" s="4" t="s">
        <v>503</v>
      </c>
      <c r="L38" s="2" t="s">
        <v>1050</v>
      </c>
    </row>
    <row r="39" spans="2:13" x14ac:dyDescent="0.15">
      <c r="B39" s="170" t="s">
        <v>510</v>
      </c>
      <c r="C39" s="2" t="s">
        <v>511</v>
      </c>
      <c r="D39" s="2"/>
      <c r="E39" s="2" t="s">
        <v>512</v>
      </c>
      <c r="F39" s="29">
        <v>18</v>
      </c>
      <c r="G39" s="3"/>
      <c r="H39" s="24"/>
      <c r="I39" s="94"/>
      <c r="J39" s="24"/>
      <c r="K39" s="4"/>
      <c r="L39" s="2" t="s">
        <v>462</v>
      </c>
      <c r="M39" s="1" t="s">
        <v>1368</v>
      </c>
    </row>
    <row r="40" spans="2:13" x14ac:dyDescent="0.15">
      <c r="B40" s="171"/>
      <c r="C40" s="2" t="s">
        <v>513</v>
      </c>
      <c r="D40" s="2"/>
      <c r="E40" s="2" t="s">
        <v>514</v>
      </c>
      <c r="F40" s="29">
        <v>11</v>
      </c>
      <c r="G40" s="3"/>
      <c r="H40" s="24"/>
      <c r="I40" s="94"/>
      <c r="J40" s="24"/>
      <c r="K40" s="4"/>
      <c r="L40" s="2" t="s">
        <v>462</v>
      </c>
      <c r="M40" s="1" t="s">
        <v>1368</v>
      </c>
    </row>
    <row r="41" spans="2:13" x14ac:dyDescent="0.15">
      <c r="B41" s="172"/>
      <c r="C41" s="2" t="s">
        <v>515</v>
      </c>
      <c r="D41" s="2"/>
      <c r="E41" s="2" t="s">
        <v>516</v>
      </c>
      <c r="F41" s="29">
        <v>20</v>
      </c>
      <c r="G41" s="3"/>
      <c r="H41" s="24"/>
      <c r="I41" s="94"/>
      <c r="J41" s="24"/>
      <c r="K41" s="4"/>
      <c r="L41" s="2" t="s">
        <v>462</v>
      </c>
      <c r="M41" s="1" t="s">
        <v>1368</v>
      </c>
    </row>
    <row r="42" spans="2:13" x14ac:dyDescent="0.15">
      <c r="B42" s="2" t="s">
        <v>517</v>
      </c>
      <c r="C42" s="2" t="s">
        <v>286</v>
      </c>
      <c r="D42" s="2"/>
      <c r="E42" s="2" t="s">
        <v>285</v>
      </c>
      <c r="F42" s="29">
        <v>23</v>
      </c>
      <c r="G42" s="3"/>
      <c r="H42" s="24"/>
      <c r="I42" s="94"/>
      <c r="J42" s="24"/>
      <c r="K42" s="4"/>
      <c r="L42" s="2" t="s">
        <v>490</v>
      </c>
      <c r="M42" s="1" t="s">
        <v>1368</v>
      </c>
    </row>
    <row r="43" spans="2:13" x14ac:dyDescent="0.15">
      <c r="L43" s="12"/>
    </row>
    <row r="44" spans="2:13" x14ac:dyDescent="0.15">
      <c r="M44" s="1" t="s">
        <v>1382</v>
      </c>
    </row>
  </sheetData>
  <mergeCells count="22">
    <mergeCell ref="C3:D3"/>
    <mergeCell ref="D9:D10"/>
    <mergeCell ref="D11:D12"/>
    <mergeCell ref="D15:D16"/>
    <mergeCell ref="B22:B28"/>
    <mergeCell ref="B29:B38"/>
    <mergeCell ref="B39:B41"/>
    <mergeCell ref="F17:F18"/>
    <mergeCell ref="L17:L18"/>
    <mergeCell ref="B19:B21"/>
    <mergeCell ref="B5:B18"/>
    <mergeCell ref="C15:C16"/>
    <mergeCell ref="L15:L16"/>
    <mergeCell ref="C17:C18"/>
    <mergeCell ref="E17:E18"/>
    <mergeCell ref="L11:L12"/>
    <mergeCell ref="D17:D18"/>
    <mergeCell ref="G4:K4"/>
    <mergeCell ref="C9:C10"/>
    <mergeCell ref="C11:C12"/>
    <mergeCell ref="E11:E12"/>
    <mergeCell ref="F11:F12"/>
  </mergeCells>
  <phoneticPr fontId="1"/>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ED621-FBF1-4B01-9477-369A503E42D0}">
  <dimension ref="B1:H44"/>
  <sheetViews>
    <sheetView tabSelected="1" zoomScale="85" zoomScaleNormal="85" workbookViewId="0">
      <selection activeCell="B1" sqref="B1"/>
    </sheetView>
  </sheetViews>
  <sheetFormatPr defaultRowHeight="13.5" x14ac:dyDescent="0.15"/>
  <cols>
    <col min="1" max="3" width="9" style="62"/>
    <col min="4" max="4" width="71.625" style="62" customWidth="1"/>
    <col min="5" max="5" width="46" style="62" bestFit="1" customWidth="1"/>
    <col min="6" max="16384" width="9" style="62"/>
  </cols>
  <sheetData>
    <row r="1" spans="2:8" x14ac:dyDescent="0.15">
      <c r="B1" s="61" t="s">
        <v>1377</v>
      </c>
    </row>
    <row r="10" spans="2:8" x14ac:dyDescent="0.15">
      <c r="B10" s="30" t="s">
        <v>0</v>
      </c>
      <c r="C10" s="30" t="s">
        <v>1</v>
      </c>
      <c r="D10" s="30" t="s">
        <v>2</v>
      </c>
    </row>
    <row r="11" spans="2:8" ht="229.5" x14ac:dyDescent="0.15">
      <c r="B11" s="63" t="s">
        <v>833</v>
      </c>
      <c r="C11" s="30" t="s">
        <v>841</v>
      </c>
      <c r="D11" s="124" t="s">
        <v>842</v>
      </c>
    </row>
    <row r="12" spans="2:8" x14ac:dyDescent="0.15">
      <c r="B12" s="31">
        <v>4</v>
      </c>
      <c r="C12" s="64" t="s">
        <v>843</v>
      </c>
      <c r="D12" s="64" t="s">
        <v>865</v>
      </c>
    </row>
    <row r="13" spans="2:8" x14ac:dyDescent="0.15">
      <c r="B13" s="32">
        <v>5</v>
      </c>
      <c r="C13" s="66" t="s">
        <v>835</v>
      </c>
      <c r="D13" s="66" t="s">
        <v>866</v>
      </c>
    </row>
    <row r="14" spans="2:8" x14ac:dyDescent="0.15">
      <c r="B14" s="32">
        <v>6</v>
      </c>
      <c r="C14" s="66" t="s">
        <v>836</v>
      </c>
      <c r="D14" s="66" t="s">
        <v>867</v>
      </c>
    </row>
    <row r="15" spans="2:8" x14ac:dyDescent="0.15">
      <c r="B15" s="33">
        <v>7</v>
      </c>
      <c r="C15" s="65" t="s">
        <v>837</v>
      </c>
      <c r="D15" s="55" t="s">
        <v>845</v>
      </c>
    </row>
    <row r="16" spans="2:8" ht="27" x14ac:dyDescent="0.15">
      <c r="B16" s="31">
        <v>8</v>
      </c>
      <c r="C16" s="64" t="s">
        <v>838</v>
      </c>
      <c r="D16" s="68" t="s">
        <v>1340</v>
      </c>
      <c r="H16" s="67"/>
    </row>
    <row r="17" spans="2:8" ht="27" x14ac:dyDescent="0.15">
      <c r="B17" s="32">
        <v>9</v>
      </c>
      <c r="C17" s="66" t="s">
        <v>839</v>
      </c>
      <c r="D17" s="69" t="s">
        <v>1341</v>
      </c>
    </row>
    <row r="18" spans="2:8" x14ac:dyDescent="0.15">
      <c r="B18" s="32">
        <v>10</v>
      </c>
      <c r="C18" s="66" t="s">
        <v>840</v>
      </c>
      <c r="D18" s="57" t="s">
        <v>846</v>
      </c>
    </row>
    <row r="19" spans="2:8" ht="27" x14ac:dyDescent="0.15">
      <c r="B19" s="33">
        <v>11</v>
      </c>
      <c r="C19" s="65" t="s">
        <v>844</v>
      </c>
      <c r="D19" s="70" t="s">
        <v>1342</v>
      </c>
      <c r="H19" s="67"/>
    </row>
    <row r="20" spans="2:8" ht="27" x14ac:dyDescent="0.15">
      <c r="B20" s="31">
        <v>12</v>
      </c>
      <c r="C20" s="56" t="s">
        <v>847</v>
      </c>
      <c r="D20" s="68" t="s">
        <v>1343</v>
      </c>
    </row>
    <row r="21" spans="2:8" ht="27" x14ac:dyDescent="0.15">
      <c r="B21" s="32">
        <v>13</v>
      </c>
      <c r="C21" s="57" t="s">
        <v>848</v>
      </c>
      <c r="D21" s="69" t="s">
        <v>1344</v>
      </c>
    </row>
    <row r="22" spans="2:8" ht="27" x14ac:dyDescent="0.15">
      <c r="B22" s="32">
        <v>14</v>
      </c>
      <c r="C22" s="57" t="s">
        <v>834</v>
      </c>
      <c r="D22" s="69" t="s">
        <v>1345</v>
      </c>
    </row>
    <row r="23" spans="2:8" ht="27" x14ac:dyDescent="0.15">
      <c r="B23" s="33">
        <v>15</v>
      </c>
      <c r="C23" s="58" t="s">
        <v>849</v>
      </c>
      <c r="D23" s="70" t="s">
        <v>1346</v>
      </c>
      <c r="H23" s="67"/>
    </row>
    <row r="24" spans="2:8" ht="27" x14ac:dyDescent="0.15">
      <c r="B24" s="31">
        <v>16</v>
      </c>
      <c r="C24" s="64" t="s">
        <v>850</v>
      </c>
      <c r="D24" s="68" t="s">
        <v>857</v>
      </c>
      <c r="E24" s="67"/>
    </row>
    <row r="25" spans="2:8" ht="40.5" x14ac:dyDescent="0.15">
      <c r="B25" s="32">
        <v>17</v>
      </c>
      <c r="C25" s="66" t="s">
        <v>851</v>
      </c>
      <c r="D25" s="50" t="s">
        <v>858</v>
      </c>
      <c r="F25" s="67"/>
    </row>
    <row r="26" spans="2:8" ht="40.5" x14ac:dyDescent="0.15">
      <c r="B26" s="32">
        <v>18</v>
      </c>
      <c r="C26" s="66" t="s">
        <v>852</v>
      </c>
      <c r="D26" s="50" t="s">
        <v>859</v>
      </c>
      <c r="F26" s="67"/>
    </row>
    <row r="27" spans="2:8" ht="27" x14ac:dyDescent="0.15">
      <c r="B27" s="33">
        <v>19</v>
      </c>
      <c r="C27" s="65" t="s">
        <v>853</v>
      </c>
      <c r="D27" s="71" t="s">
        <v>860</v>
      </c>
    </row>
    <row r="28" spans="2:8" ht="40.5" x14ac:dyDescent="0.15">
      <c r="B28" s="31">
        <v>20</v>
      </c>
      <c r="C28" s="64" t="s">
        <v>854</v>
      </c>
      <c r="D28" s="72" t="s">
        <v>861</v>
      </c>
      <c r="F28" s="67"/>
    </row>
    <row r="29" spans="2:8" ht="40.5" x14ac:dyDescent="0.15">
      <c r="B29" s="32">
        <v>21</v>
      </c>
      <c r="C29" s="66" t="s">
        <v>855</v>
      </c>
      <c r="D29" s="50" t="s">
        <v>862</v>
      </c>
      <c r="F29" s="67"/>
    </row>
    <row r="30" spans="2:8" ht="27" x14ac:dyDescent="0.15">
      <c r="B30" s="32">
        <v>22</v>
      </c>
      <c r="C30" s="66" t="s">
        <v>856</v>
      </c>
      <c r="D30" s="50" t="s">
        <v>863</v>
      </c>
    </row>
    <row r="31" spans="2:8" x14ac:dyDescent="0.15">
      <c r="B31" s="33">
        <v>23</v>
      </c>
      <c r="C31" s="36" t="s">
        <v>600</v>
      </c>
      <c r="D31" s="36" t="s">
        <v>777</v>
      </c>
    </row>
    <row r="32" spans="2:8" x14ac:dyDescent="0.15">
      <c r="B32" s="31">
        <v>24</v>
      </c>
      <c r="C32" s="73" t="s">
        <v>600</v>
      </c>
      <c r="D32" s="73" t="s">
        <v>777</v>
      </c>
      <c r="F32" s="67"/>
    </row>
    <row r="33" spans="2:6" x14ac:dyDescent="0.15">
      <c r="B33" s="32">
        <v>25</v>
      </c>
      <c r="C33" s="41" t="s">
        <v>600</v>
      </c>
      <c r="D33" s="41" t="s">
        <v>777</v>
      </c>
      <c r="F33" s="67"/>
    </row>
    <row r="34" spans="2:6" x14ac:dyDescent="0.15">
      <c r="B34" s="32">
        <v>26</v>
      </c>
      <c r="C34" s="41" t="s">
        <v>600</v>
      </c>
      <c r="D34" s="41" t="s">
        <v>777</v>
      </c>
    </row>
    <row r="35" spans="2:6" x14ac:dyDescent="0.15">
      <c r="B35" s="33">
        <v>27</v>
      </c>
      <c r="C35" s="9" t="s">
        <v>600</v>
      </c>
      <c r="D35" s="9" t="s">
        <v>777</v>
      </c>
    </row>
    <row r="36" spans="2:6" x14ac:dyDescent="0.15">
      <c r="B36" s="74">
        <v>28</v>
      </c>
      <c r="C36" s="73" t="s">
        <v>600</v>
      </c>
      <c r="D36" s="73" t="s">
        <v>777</v>
      </c>
    </row>
    <row r="37" spans="2:6" x14ac:dyDescent="0.15">
      <c r="B37" s="32">
        <v>29</v>
      </c>
      <c r="C37" s="41" t="s">
        <v>600</v>
      </c>
      <c r="D37" s="41" t="s">
        <v>777</v>
      </c>
    </row>
    <row r="38" spans="2:6" x14ac:dyDescent="0.15">
      <c r="B38" s="32">
        <v>30</v>
      </c>
      <c r="C38" s="41" t="s">
        <v>600</v>
      </c>
      <c r="D38" s="41" t="s">
        <v>777</v>
      </c>
    </row>
    <row r="39" spans="2:6" x14ac:dyDescent="0.15">
      <c r="B39" s="51">
        <v>31</v>
      </c>
      <c r="C39" s="9" t="s">
        <v>600</v>
      </c>
      <c r="D39" s="9" t="s">
        <v>777</v>
      </c>
      <c r="F39" s="67"/>
    </row>
    <row r="40" spans="2:6" x14ac:dyDescent="0.15">
      <c r="F40" s="67"/>
    </row>
    <row r="43" spans="2:6" x14ac:dyDescent="0.15">
      <c r="F43" s="67"/>
    </row>
    <row r="44" spans="2:6" x14ac:dyDescent="0.15">
      <c r="F44" s="67"/>
    </row>
  </sheetData>
  <phoneticPr fontId="1"/>
  <pageMargins left="0.7" right="0.7" top="0.75" bottom="0.75" header="0.3" footer="0.3"/>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4A7D6-07DE-4C02-A2A4-77011E4E1C52}">
  <dimension ref="B1:E57"/>
  <sheetViews>
    <sheetView zoomScale="70" zoomScaleNormal="70" workbookViewId="0">
      <selection activeCell="D7" sqref="D7"/>
    </sheetView>
  </sheetViews>
  <sheetFormatPr defaultColWidth="9" defaultRowHeight="13.5" x14ac:dyDescent="0.15"/>
  <cols>
    <col min="1" max="1" width="9" style="1"/>
    <col min="2" max="2" width="17.25" style="1" bestFit="1" customWidth="1"/>
    <col min="3" max="3" width="9" style="1"/>
    <col min="4" max="4" width="8.625" style="1" bestFit="1" customWidth="1"/>
    <col min="5" max="5" width="55" style="1" bestFit="1" customWidth="1"/>
    <col min="6" max="8" width="9" style="1"/>
    <col min="9" max="9" width="23" style="1" customWidth="1"/>
    <col min="10" max="10" width="4.625" style="1" bestFit="1" customWidth="1"/>
    <col min="11" max="11" width="7.25" style="1" bestFit="1" customWidth="1"/>
    <col min="12" max="12" width="42.5" style="1" customWidth="1"/>
    <col min="13" max="16384" width="9" style="1"/>
  </cols>
  <sheetData>
    <row r="1" spans="2:5" x14ac:dyDescent="0.15">
      <c r="B1" s="11" t="s">
        <v>1378</v>
      </c>
    </row>
    <row r="3" spans="2:5" x14ac:dyDescent="0.15">
      <c r="B3" s="2" t="s">
        <v>3</v>
      </c>
      <c r="C3" s="2" t="s">
        <v>4</v>
      </c>
      <c r="D3" s="2" t="s">
        <v>5</v>
      </c>
      <c r="E3" s="2" t="s">
        <v>6</v>
      </c>
    </row>
    <row r="4" spans="2:5" x14ac:dyDescent="0.15">
      <c r="B4" s="222" t="s">
        <v>7</v>
      </c>
      <c r="C4" s="2" t="s">
        <v>8</v>
      </c>
      <c r="D4" s="2" t="s">
        <v>9</v>
      </c>
      <c r="E4" s="2" t="s">
        <v>10</v>
      </c>
    </row>
    <row r="5" spans="2:5" x14ac:dyDescent="0.15">
      <c r="B5" s="222"/>
      <c r="C5" s="2" t="s">
        <v>11</v>
      </c>
      <c r="D5" s="2" t="s">
        <v>12</v>
      </c>
      <c r="E5" s="2" t="s">
        <v>13</v>
      </c>
    </row>
    <row r="6" spans="2:5" x14ac:dyDescent="0.15">
      <c r="B6" s="222"/>
      <c r="C6" s="2" t="s">
        <v>14</v>
      </c>
      <c r="D6" s="2" t="s">
        <v>15</v>
      </c>
      <c r="E6" s="2" t="s">
        <v>16</v>
      </c>
    </row>
    <row r="7" spans="2:5" x14ac:dyDescent="0.15">
      <c r="B7" s="222"/>
      <c r="C7" s="2" t="s">
        <v>17</v>
      </c>
      <c r="D7" s="2" t="s">
        <v>18</v>
      </c>
      <c r="E7" s="2" t="s">
        <v>19</v>
      </c>
    </row>
    <row r="8" spans="2:5" x14ac:dyDescent="0.15">
      <c r="B8" s="222" t="s">
        <v>20</v>
      </c>
      <c r="C8" s="2" t="s">
        <v>21</v>
      </c>
      <c r="D8" s="2" t="s">
        <v>22</v>
      </c>
      <c r="E8" s="2" t="s">
        <v>23</v>
      </c>
    </row>
    <row r="9" spans="2:5" x14ac:dyDescent="0.15">
      <c r="B9" s="222"/>
      <c r="C9" s="2" t="s">
        <v>24</v>
      </c>
      <c r="D9" s="2" t="s">
        <v>25</v>
      </c>
      <c r="E9" s="2" t="s">
        <v>26</v>
      </c>
    </row>
    <row r="10" spans="2:5" x14ac:dyDescent="0.15">
      <c r="B10" s="222"/>
      <c r="C10" s="2" t="s">
        <v>27</v>
      </c>
      <c r="D10" s="2" t="s">
        <v>28</v>
      </c>
      <c r="E10" s="2" t="s">
        <v>29</v>
      </c>
    </row>
    <row r="11" spans="2:5" x14ac:dyDescent="0.15">
      <c r="B11" s="222"/>
      <c r="C11" s="2" t="s">
        <v>30</v>
      </c>
      <c r="D11" s="2" t="s">
        <v>31</v>
      </c>
      <c r="E11" s="2" t="s">
        <v>32</v>
      </c>
    </row>
    <row r="12" spans="2:5" x14ac:dyDescent="0.15">
      <c r="B12" s="222" t="s">
        <v>33</v>
      </c>
      <c r="C12" s="2" t="s">
        <v>34</v>
      </c>
      <c r="D12" s="2" t="s">
        <v>35</v>
      </c>
      <c r="E12" s="2" t="s">
        <v>36</v>
      </c>
    </row>
    <row r="13" spans="2:5" x14ac:dyDescent="0.15">
      <c r="B13" s="222"/>
      <c r="C13" s="2" t="s">
        <v>37</v>
      </c>
      <c r="D13" s="2" t="s">
        <v>38</v>
      </c>
      <c r="E13" s="2" t="s">
        <v>39</v>
      </c>
    </row>
    <row r="14" spans="2:5" x14ac:dyDescent="0.15">
      <c r="B14" s="222" t="s">
        <v>40</v>
      </c>
      <c r="C14" s="2" t="s">
        <v>41</v>
      </c>
      <c r="D14" s="2" t="s">
        <v>42</v>
      </c>
      <c r="E14" s="2" t="s">
        <v>43</v>
      </c>
    </row>
    <row r="15" spans="2:5" x14ac:dyDescent="0.15">
      <c r="B15" s="222"/>
      <c r="C15" s="2" t="s">
        <v>44</v>
      </c>
      <c r="D15" s="2" t="s">
        <v>45</v>
      </c>
      <c r="E15" s="2" t="s">
        <v>46</v>
      </c>
    </row>
    <row r="16" spans="2:5" x14ac:dyDescent="0.15">
      <c r="B16" s="222"/>
      <c r="C16" s="2" t="s">
        <v>47</v>
      </c>
      <c r="D16" s="2" t="s">
        <v>48</v>
      </c>
      <c r="E16" s="2" t="s">
        <v>49</v>
      </c>
    </row>
    <row r="17" spans="2:5" x14ac:dyDescent="0.15">
      <c r="B17" s="222"/>
      <c r="C17" s="2" t="s">
        <v>50</v>
      </c>
      <c r="D17" s="2" t="s">
        <v>51</v>
      </c>
      <c r="E17" s="2" t="s">
        <v>52</v>
      </c>
    </row>
    <row r="18" spans="2:5" x14ac:dyDescent="0.15">
      <c r="B18" s="222" t="s">
        <v>53</v>
      </c>
      <c r="C18" s="2" t="s">
        <v>54</v>
      </c>
      <c r="D18" s="2" t="s">
        <v>55</v>
      </c>
      <c r="E18" s="2" t="s">
        <v>56</v>
      </c>
    </row>
    <row r="19" spans="2:5" x14ac:dyDescent="0.15">
      <c r="B19" s="222"/>
      <c r="C19" s="2" t="s">
        <v>57</v>
      </c>
      <c r="D19" s="2" t="s">
        <v>58</v>
      </c>
      <c r="E19" s="2" t="s">
        <v>59</v>
      </c>
    </row>
    <row r="20" spans="2:5" x14ac:dyDescent="0.15">
      <c r="B20" s="2" t="s">
        <v>60</v>
      </c>
      <c r="C20" s="2" t="s">
        <v>61</v>
      </c>
      <c r="D20" s="2" t="s">
        <v>62</v>
      </c>
      <c r="E20" s="2" t="s">
        <v>63</v>
      </c>
    </row>
    <row r="21" spans="2:5" x14ac:dyDescent="0.15">
      <c r="B21" s="2" t="s">
        <v>64</v>
      </c>
      <c r="C21" s="2" t="s">
        <v>65</v>
      </c>
      <c r="D21" s="2" t="s">
        <v>66</v>
      </c>
      <c r="E21" s="2" t="s">
        <v>67</v>
      </c>
    </row>
    <row r="22" spans="2:5" x14ac:dyDescent="0.15">
      <c r="B22" s="12"/>
      <c r="C22" s="12"/>
      <c r="D22" s="12"/>
      <c r="E22" s="12"/>
    </row>
    <row r="23" spans="2:5" x14ac:dyDescent="0.15">
      <c r="B23" s="13" t="s">
        <v>171</v>
      </c>
      <c r="C23" s="14"/>
      <c r="D23" s="14"/>
      <c r="E23" s="14"/>
    </row>
    <row r="24" spans="2:5" x14ac:dyDescent="0.15">
      <c r="B24" s="222" t="s">
        <v>109</v>
      </c>
      <c r="C24" s="2" t="s">
        <v>110</v>
      </c>
      <c r="D24" s="2" t="s">
        <v>111</v>
      </c>
      <c r="E24" s="2" t="s">
        <v>112</v>
      </c>
    </row>
    <row r="25" spans="2:5" x14ac:dyDescent="0.15">
      <c r="B25" s="222"/>
      <c r="C25" s="2" t="s">
        <v>113</v>
      </c>
      <c r="D25" s="2" t="s">
        <v>114</v>
      </c>
      <c r="E25" s="2" t="s">
        <v>115</v>
      </c>
    </row>
    <row r="26" spans="2:5" x14ac:dyDescent="0.15">
      <c r="B26" s="222"/>
      <c r="C26" s="2" t="s">
        <v>116</v>
      </c>
      <c r="D26" s="2" t="s">
        <v>117</v>
      </c>
      <c r="E26" s="2" t="s">
        <v>118</v>
      </c>
    </row>
    <row r="27" spans="2:5" x14ac:dyDescent="0.15">
      <c r="B27" s="222"/>
      <c r="C27" s="2" t="s">
        <v>119</v>
      </c>
      <c r="D27" s="2" t="s">
        <v>120</v>
      </c>
      <c r="E27" s="2" t="s">
        <v>121</v>
      </c>
    </row>
    <row r="28" spans="2:5" x14ac:dyDescent="0.15">
      <c r="B28" s="222"/>
      <c r="C28" s="2" t="s">
        <v>122</v>
      </c>
      <c r="D28" s="2" t="s">
        <v>123</v>
      </c>
      <c r="E28" s="2" t="s">
        <v>124</v>
      </c>
    </row>
    <row r="29" spans="2:5" x14ac:dyDescent="0.15">
      <c r="B29" s="222"/>
      <c r="C29" s="2" t="s">
        <v>125</v>
      </c>
      <c r="D29" s="2" t="s">
        <v>126</v>
      </c>
      <c r="E29" s="2" t="s">
        <v>127</v>
      </c>
    </row>
    <row r="30" spans="2:5" x14ac:dyDescent="0.15">
      <c r="B30" s="222"/>
      <c r="C30" s="2" t="s">
        <v>128</v>
      </c>
      <c r="D30" s="2" t="s">
        <v>129</v>
      </c>
      <c r="E30" s="2" t="s">
        <v>130</v>
      </c>
    </row>
    <row r="31" spans="2:5" x14ac:dyDescent="0.15">
      <c r="B31" s="222"/>
      <c r="C31" s="2" t="s">
        <v>131</v>
      </c>
      <c r="D31" s="2" t="s">
        <v>132</v>
      </c>
      <c r="E31" s="2" t="s">
        <v>133</v>
      </c>
    </row>
    <row r="32" spans="2:5" x14ac:dyDescent="0.15">
      <c r="B32" s="208" t="s">
        <v>134</v>
      </c>
      <c r="C32" s="2" t="s">
        <v>135</v>
      </c>
      <c r="D32" s="2" t="s">
        <v>136</v>
      </c>
      <c r="E32" s="2" t="s">
        <v>137</v>
      </c>
    </row>
    <row r="33" spans="2:5" x14ac:dyDescent="0.15">
      <c r="B33" s="209"/>
      <c r="C33" s="2" t="s">
        <v>138</v>
      </c>
      <c r="D33" s="2" t="s">
        <v>139</v>
      </c>
      <c r="E33" s="2" t="s">
        <v>140</v>
      </c>
    </row>
    <row r="34" spans="2:5" x14ac:dyDescent="0.15">
      <c r="B34" s="209"/>
      <c r="C34" s="2" t="s">
        <v>141</v>
      </c>
      <c r="D34" s="2" t="s">
        <v>142</v>
      </c>
      <c r="E34" s="2" t="s">
        <v>143</v>
      </c>
    </row>
    <row r="35" spans="2:5" x14ac:dyDescent="0.15">
      <c r="B35" s="209"/>
      <c r="C35" s="2" t="s">
        <v>144</v>
      </c>
      <c r="D35" s="2" t="s">
        <v>145</v>
      </c>
      <c r="E35" s="2" t="s">
        <v>146</v>
      </c>
    </row>
    <row r="36" spans="2:5" x14ac:dyDescent="0.15">
      <c r="B36" s="209"/>
      <c r="C36" s="2" t="s">
        <v>147</v>
      </c>
      <c r="D36" s="2" t="s">
        <v>148</v>
      </c>
      <c r="E36" s="2" t="s">
        <v>149</v>
      </c>
    </row>
    <row r="37" spans="2:5" x14ac:dyDescent="0.15">
      <c r="B37" s="209"/>
      <c r="C37" s="2" t="s">
        <v>150</v>
      </c>
      <c r="D37" s="2" t="s">
        <v>151</v>
      </c>
      <c r="E37" s="2" t="s">
        <v>152</v>
      </c>
    </row>
    <row r="38" spans="2:5" x14ac:dyDescent="0.15">
      <c r="B38" s="209"/>
      <c r="C38" s="2" t="s">
        <v>153</v>
      </c>
      <c r="D38" s="2" t="s">
        <v>154</v>
      </c>
      <c r="E38" s="2" t="s">
        <v>155</v>
      </c>
    </row>
    <row r="39" spans="2:5" x14ac:dyDescent="0.15">
      <c r="B39" s="224"/>
      <c r="C39" s="2" t="s">
        <v>1337</v>
      </c>
      <c r="D39" s="2" t="s">
        <v>1338</v>
      </c>
      <c r="E39" s="2" t="s">
        <v>1339</v>
      </c>
    </row>
    <row r="40" spans="2:5" x14ac:dyDescent="0.15">
      <c r="B40" s="15"/>
    </row>
    <row r="41" spans="2:5" x14ac:dyDescent="0.15">
      <c r="B41" s="13" t="s">
        <v>172</v>
      </c>
      <c r="C41" s="14"/>
      <c r="D41" s="14"/>
      <c r="E41" s="14"/>
    </row>
    <row r="42" spans="2:5" x14ac:dyDescent="0.15">
      <c r="B42" s="2" t="s">
        <v>1060</v>
      </c>
      <c r="C42" s="2" t="s">
        <v>68</v>
      </c>
      <c r="D42" s="2" t="s">
        <v>69</v>
      </c>
      <c r="E42" s="2" t="s">
        <v>70</v>
      </c>
    </row>
    <row r="43" spans="2:5" x14ac:dyDescent="0.15">
      <c r="B43" s="222" t="s">
        <v>71</v>
      </c>
      <c r="C43" s="2" t="s">
        <v>72</v>
      </c>
      <c r="D43" s="2" t="s">
        <v>73</v>
      </c>
      <c r="E43" s="2" t="s">
        <v>74</v>
      </c>
    </row>
    <row r="44" spans="2:5" x14ac:dyDescent="0.15">
      <c r="B44" s="222"/>
      <c r="C44" s="2" t="s">
        <v>75</v>
      </c>
      <c r="D44" s="2" t="s">
        <v>76</v>
      </c>
      <c r="E44" s="2" t="s">
        <v>77</v>
      </c>
    </row>
    <row r="45" spans="2:5" x14ac:dyDescent="0.15">
      <c r="B45" s="222" t="s">
        <v>78</v>
      </c>
      <c r="C45" s="2" t="s">
        <v>79</v>
      </c>
      <c r="D45" s="2" t="s">
        <v>80</v>
      </c>
      <c r="E45" s="2" t="s">
        <v>81</v>
      </c>
    </row>
    <row r="46" spans="2:5" x14ac:dyDescent="0.15">
      <c r="B46" s="222"/>
      <c r="C46" s="2" t="s">
        <v>82</v>
      </c>
      <c r="D46" s="2" t="s">
        <v>83</v>
      </c>
      <c r="E46" s="2" t="s">
        <v>84</v>
      </c>
    </row>
    <row r="47" spans="2:5" x14ac:dyDescent="0.15">
      <c r="B47" s="2" t="s">
        <v>85</v>
      </c>
      <c r="C47" s="2" t="s">
        <v>86</v>
      </c>
      <c r="D47" s="2" t="s">
        <v>87</v>
      </c>
      <c r="E47" s="2" t="s">
        <v>88</v>
      </c>
    </row>
    <row r="48" spans="2:5" ht="27" x14ac:dyDescent="0.15">
      <c r="B48" s="16" t="s">
        <v>89</v>
      </c>
      <c r="C48" s="2" t="s">
        <v>90</v>
      </c>
      <c r="D48" s="2" t="s">
        <v>91</v>
      </c>
      <c r="E48" s="2" t="s">
        <v>92</v>
      </c>
    </row>
    <row r="49" spans="2:5" ht="27" x14ac:dyDescent="0.15">
      <c r="B49" s="222" t="s">
        <v>93</v>
      </c>
      <c r="C49" s="2" t="s">
        <v>94</v>
      </c>
      <c r="D49" s="2" t="s">
        <v>95</v>
      </c>
      <c r="E49" s="16" t="s">
        <v>96</v>
      </c>
    </row>
    <row r="50" spans="2:5" x14ac:dyDescent="0.15">
      <c r="B50" s="222"/>
      <c r="C50" s="2" t="s">
        <v>97</v>
      </c>
      <c r="D50" s="2" t="s">
        <v>98</v>
      </c>
      <c r="E50" s="2" t="s">
        <v>99</v>
      </c>
    </row>
    <row r="51" spans="2:5" x14ac:dyDescent="0.15">
      <c r="B51" s="222"/>
      <c r="C51" s="2" t="s">
        <v>100</v>
      </c>
      <c r="D51" s="2" t="s">
        <v>101</v>
      </c>
      <c r="E51" s="2" t="s">
        <v>102</v>
      </c>
    </row>
    <row r="52" spans="2:5" x14ac:dyDescent="0.15">
      <c r="B52" s="222"/>
      <c r="C52" s="2" t="s">
        <v>103</v>
      </c>
      <c r="D52" s="2" t="s">
        <v>104</v>
      </c>
      <c r="E52" s="2" t="s">
        <v>105</v>
      </c>
    </row>
    <row r="53" spans="2:5" x14ac:dyDescent="0.15">
      <c r="B53" s="222"/>
      <c r="C53" s="2" t="s">
        <v>106</v>
      </c>
      <c r="D53" s="2" t="s">
        <v>107</v>
      </c>
      <c r="E53" s="2" t="s">
        <v>108</v>
      </c>
    </row>
    <row r="54" spans="2:5" x14ac:dyDescent="0.15">
      <c r="B54" s="223" t="s">
        <v>156</v>
      </c>
      <c r="C54" s="2" t="s">
        <v>157</v>
      </c>
      <c r="D54" s="2" t="s">
        <v>158</v>
      </c>
      <c r="E54" s="2" t="s">
        <v>159</v>
      </c>
    </row>
    <row r="55" spans="2:5" x14ac:dyDescent="0.15">
      <c r="B55" s="223"/>
      <c r="C55" s="2" t="s">
        <v>160</v>
      </c>
      <c r="D55" s="2" t="s">
        <v>161</v>
      </c>
      <c r="E55" s="2" t="s">
        <v>162</v>
      </c>
    </row>
    <row r="56" spans="2:5" x14ac:dyDescent="0.15">
      <c r="B56" s="2" t="s">
        <v>163</v>
      </c>
      <c r="C56" s="2" t="s">
        <v>164</v>
      </c>
      <c r="D56" s="2" t="s">
        <v>165</v>
      </c>
      <c r="E56" s="2" t="s">
        <v>166</v>
      </c>
    </row>
    <row r="57" spans="2:5" x14ac:dyDescent="0.15">
      <c r="B57" s="2" t="s">
        <v>167</v>
      </c>
      <c r="C57" s="2" t="s">
        <v>168</v>
      </c>
      <c r="D57" s="2" t="s">
        <v>169</v>
      </c>
      <c r="E57" s="2" t="s">
        <v>170</v>
      </c>
    </row>
  </sheetData>
  <mergeCells count="11">
    <mergeCell ref="B45:B46"/>
    <mergeCell ref="B49:B53"/>
    <mergeCell ref="B54:B55"/>
    <mergeCell ref="B24:B31"/>
    <mergeCell ref="B43:B44"/>
    <mergeCell ref="B32:B39"/>
    <mergeCell ref="B4:B7"/>
    <mergeCell ref="B8:B11"/>
    <mergeCell ref="B12:B13"/>
    <mergeCell ref="B14:B17"/>
    <mergeCell ref="B18:B19"/>
  </mergeCells>
  <phoneticPr fontId="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9610F-350C-4243-B348-43384F2DBAA0}">
  <dimension ref="B1:N46"/>
  <sheetViews>
    <sheetView zoomScale="70" zoomScaleNormal="70" workbookViewId="0">
      <selection activeCell="B1" sqref="B1"/>
    </sheetView>
  </sheetViews>
  <sheetFormatPr defaultColWidth="9" defaultRowHeight="13.5" x14ac:dyDescent="0.15"/>
  <cols>
    <col min="1" max="1" width="9" style="1"/>
    <col min="2" max="2" width="4.375" style="1" customWidth="1"/>
    <col min="3" max="3" width="24" style="1" bestFit="1" customWidth="1"/>
    <col min="4" max="4" width="4.625" style="1" bestFit="1" customWidth="1"/>
    <col min="5" max="16384" width="9" style="1"/>
  </cols>
  <sheetData>
    <row r="1" spans="2:14" x14ac:dyDescent="0.15">
      <c r="B1" s="11" t="s">
        <v>1379</v>
      </c>
    </row>
    <row r="3" spans="2:14" x14ac:dyDescent="0.15">
      <c r="B3" s="170" t="s">
        <v>298</v>
      </c>
      <c r="C3" s="220" t="s">
        <v>174</v>
      </c>
      <c r="D3" s="227" t="s">
        <v>299</v>
      </c>
      <c r="E3" s="230" t="s">
        <v>175</v>
      </c>
      <c r="F3" s="167"/>
      <c r="G3" s="167"/>
      <c r="H3" s="167"/>
      <c r="I3" s="231"/>
      <c r="J3" s="230" t="s">
        <v>176</v>
      </c>
      <c r="K3" s="167"/>
      <c r="L3" s="167"/>
      <c r="M3" s="167"/>
      <c r="N3" s="167"/>
    </row>
    <row r="4" spans="2:14" x14ac:dyDescent="0.15">
      <c r="B4" s="225"/>
      <c r="C4" s="220"/>
      <c r="D4" s="228"/>
      <c r="E4" s="230" t="s">
        <v>173</v>
      </c>
      <c r="F4" s="167" t="s">
        <v>177</v>
      </c>
      <c r="G4" s="167"/>
      <c r="H4" s="167" t="s">
        <v>178</v>
      </c>
      <c r="I4" s="231"/>
      <c r="J4" s="230" t="s">
        <v>173</v>
      </c>
      <c r="K4" s="167" t="s">
        <v>177</v>
      </c>
      <c r="L4" s="167"/>
      <c r="M4" s="167" t="s">
        <v>178</v>
      </c>
      <c r="N4" s="167"/>
    </row>
    <row r="5" spans="2:14" x14ac:dyDescent="0.15">
      <c r="B5" s="225"/>
      <c r="C5" s="220"/>
      <c r="D5" s="228"/>
      <c r="E5" s="230"/>
      <c r="F5" s="167"/>
      <c r="G5" s="167"/>
      <c r="H5" s="167"/>
      <c r="I5" s="231"/>
      <c r="J5" s="230"/>
      <c r="K5" s="167"/>
      <c r="L5" s="167"/>
      <c r="M5" s="167"/>
      <c r="N5" s="167"/>
    </row>
    <row r="6" spans="2:14" ht="14.25" thickBot="1" x14ac:dyDescent="0.2">
      <c r="B6" s="226"/>
      <c r="C6" s="229"/>
      <c r="D6" s="228"/>
      <c r="E6" s="232"/>
      <c r="F6" s="7" t="s">
        <v>301</v>
      </c>
      <c r="G6" s="7" t="s">
        <v>179</v>
      </c>
      <c r="H6" s="7" t="s">
        <v>301</v>
      </c>
      <c r="I6" s="17" t="s">
        <v>179</v>
      </c>
      <c r="J6" s="232"/>
      <c r="K6" s="7" t="s">
        <v>301</v>
      </c>
      <c r="L6" s="7" t="s">
        <v>179</v>
      </c>
      <c r="M6" s="7" t="s">
        <v>301</v>
      </c>
      <c r="N6" s="7" t="s">
        <v>179</v>
      </c>
    </row>
    <row r="7" spans="2:14" ht="14.25" thickTop="1" x14ac:dyDescent="0.15">
      <c r="B7" s="18">
        <v>1</v>
      </c>
      <c r="C7" s="158" t="s">
        <v>396</v>
      </c>
      <c r="D7" s="19">
        <v>32</v>
      </c>
      <c r="E7" s="20" t="s">
        <v>180</v>
      </c>
      <c r="F7" s="18" t="s">
        <v>300</v>
      </c>
      <c r="G7" s="18" t="s">
        <v>181</v>
      </c>
      <c r="H7" s="18" t="s">
        <v>302</v>
      </c>
      <c r="I7" s="19" t="s">
        <v>182</v>
      </c>
      <c r="J7" s="20" t="s">
        <v>183</v>
      </c>
      <c r="K7" s="18" t="s">
        <v>305</v>
      </c>
      <c r="L7" s="18" t="s">
        <v>184</v>
      </c>
      <c r="M7" s="18" t="s">
        <v>307</v>
      </c>
      <c r="N7" s="18" t="s">
        <v>185</v>
      </c>
    </row>
    <row r="8" spans="2:14" x14ac:dyDescent="0.15">
      <c r="B8" s="2">
        <v>2</v>
      </c>
      <c r="C8" s="21" t="s">
        <v>397</v>
      </c>
      <c r="D8" s="22">
        <v>14</v>
      </c>
      <c r="E8" s="23" t="s">
        <v>186</v>
      </c>
      <c r="F8" s="2" t="s">
        <v>303</v>
      </c>
      <c r="G8" s="2" t="s">
        <v>187</v>
      </c>
      <c r="H8" s="2" t="s">
        <v>304</v>
      </c>
      <c r="I8" s="22" t="s">
        <v>188</v>
      </c>
      <c r="J8" s="23" t="s">
        <v>189</v>
      </c>
      <c r="K8" s="2" t="s">
        <v>306</v>
      </c>
      <c r="L8" s="2" t="s">
        <v>190</v>
      </c>
      <c r="M8" s="2" t="s">
        <v>308</v>
      </c>
      <c r="N8" s="2" t="s">
        <v>191</v>
      </c>
    </row>
    <row r="9" spans="2:14" x14ac:dyDescent="0.15">
      <c r="B9" s="2">
        <v>3</v>
      </c>
      <c r="C9" s="21" t="s">
        <v>398</v>
      </c>
      <c r="D9" s="22">
        <v>14</v>
      </c>
      <c r="E9" s="23" t="s">
        <v>192</v>
      </c>
      <c r="F9" s="2" t="s">
        <v>336</v>
      </c>
      <c r="G9" s="2" t="s">
        <v>193</v>
      </c>
      <c r="H9" s="2" t="s">
        <v>327</v>
      </c>
      <c r="I9" s="22" t="s">
        <v>194</v>
      </c>
      <c r="J9" s="23" t="s">
        <v>195</v>
      </c>
      <c r="K9" s="2" t="s">
        <v>318</v>
      </c>
      <c r="L9" s="2" t="s">
        <v>196</v>
      </c>
      <c r="M9" s="2" t="s">
        <v>309</v>
      </c>
      <c r="N9" s="2" t="s">
        <v>197</v>
      </c>
    </row>
    <row r="10" spans="2:14" x14ac:dyDescent="0.15">
      <c r="B10" s="2">
        <v>4</v>
      </c>
      <c r="C10" s="21" t="s">
        <v>399</v>
      </c>
      <c r="D10" s="22">
        <v>16</v>
      </c>
      <c r="E10" s="23" t="s">
        <v>198</v>
      </c>
      <c r="F10" s="2" t="s">
        <v>337</v>
      </c>
      <c r="G10" s="2" t="s">
        <v>199</v>
      </c>
      <c r="H10" s="2" t="s">
        <v>328</v>
      </c>
      <c r="I10" s="22" t="s">
        <v>200</v>
      </c>
      <c r="J10" s="23" t="s">
        <v>201</v>
      </c>
      <c r="K10" s="2" t="s">
        <v>319</v>
      </c>
      <c r="L10" s="2" t="s">
        <v>202</v>
      </c>
      <c r="M10" s="2" t="s">
        <v>310</v>
      </c>
      <c r="N10" s="2" t="s">
        <v>203</v>
      </c>
    </row>
    <row r="11" spans="2:14" x14ac:dyDescent="0.15">
      <c r="B11" s="2">
        <v>5</v>
      </c>
      <c r="C11" s="21" t="s">
        <v>400</v>
      </c>
      <c r="D11" s="22">
        <v>16</v>
      </c>
      <c r="E11" s="23" t="s">
        <v>204</v>
      </c>
      <c r="F11" s="2" t="s">
        <v>338</v>
      </c>
      <c r="G11" s="2" t="s">
        <v>205</v>
      </c>
      <c r="H11" s="2" t="s">
        <v>329</v>
      </c>
      <c r="I11" s="22" t="s">
        <v>206</v>
      </c>
      <c r="J11" s="23" t="s">
        <v>207</v>
      </c>
      <c r="K11" s="2" t="s">
        <v>320</v>
      </c>
      <c r="L11" s="2" t="s">
        <v>208</v>
      </c>
      <c r="M11" s="2" t="s">
        <v>311</v>
      </c>
      <c r="N11" s="2" t="s">
        <v>209</v>
      </c>
    </row>
    <row r="12" spans="2:14" x14ac:dyDescent="0.15">
      <c r="B12" s="2">
        <v>6</v>
      </c>
      <c r="C12" s="21" t="s">
        <v>401</v>
      </c>
      <c r="D12" s="22">
        <v>32</v>
      </c>
      <c r="E12" s="23" t="s">
        <v>210</v>
      </c>
      <c r="F12" s="2" t="s">
        <v>339</v>
      </c>
      <c r="G12" s="2" t="s">
        <v>211</v>
      </c>
      <c r="H12" s="2" t="s">
        <v>330</v>
      </c>
      <c r="I12" s="22" t="s">
        <v>212</v>
      </c>
      <c r="J12" s="23" t="s">
        <v>213</v>
      </c>
      <c r="K12" s="2" t="s">
        <v>321</v>
      </c>
      <c r="L12" s="2" t="s">
        <v>214</v>
      </c>
      <c r="M12" s="2" t="s">
        <v>312</v>
      </c>
      <c r="N12" s="2" t="s">
        <v>215</v>
      </c>
    </row>
    <row r="13" spans="2:14" x14ac:dyDescent="0.15">
      <c r="B13" s="2">
        <v>7</v>
      </c>
      <c r="C13" s="21" t="s">
        <v>394</v>
      </c>
      <c r="D13" s="22">
        <v>24</v>
      </c>
      <c r="E13" s="23" t="s">
        <v>216</v>
      </c>
      <c r="F13" s="2" t="s">
        <v>340</v>
      </c>
      <c r="G13" s="2" t="s">
        <v>217</v>
      </c>
      <c r="H13" s="2" t="s">
        <v>331</v>
      </c>
      <c r="I13" s="22" t="s">
        <v>218</v>
      </c>
      <c r="J13" s="23" t="s">
        <v>219</v>
      </c>
      <c r="K13" s="2" t="s">
        <v>322</v>
      </c>
      <c r="L13" s="2" t="s">
        <v>220</v>
      </c>
      <c r="M13" s="2" t="s">
        <v>313</v>
      </c>
      <c r="N13" s="2" t="s">
        <v>221</v>
      </c>
    </row>
    <row r="14" spans="2:14" x14ac:dyDescent="0.15">
      <c r="B14" s="2">
        <v>8</v>
      </c>
      <c r="C14" s="21" t="s">
        <v>402</v>
      </c>
      <c r="D14" s="22">
        <v>30</v>
      </c>
      <c r="E14" s="23" t="s">
        <v>222</v>
      </c>
      <c r="F14" s="2" t="s">
        <v>341</v>
      </c>
      <c r="G14" s="2" t="s">
        <v>223</v>
      </c>
      <c r="H14" s="2" t="s">
        <v>332</v>
      </c>
      <c r="I14" s="22" t="s">
        <v>224</v>
      </c>
      <c r="J14" s="23" t="s">
        <v>225</v>
      </c>
      <c r="K14" s="2" t="s">
        <v>323</v>
      </c>
      <c r="L14" s="2" t="s">
        <v>226</v>
      </c>
      <c r="M14" s="2" t="s">
        <v>314</v>
      </c>
      <c r="N14" s="2" t="s">
        <v>227</v>
      </c>
    </row>
    <row r="15" spans="2:14" x14ac:dyDescent="0.15">
      <c r="B15" s="2">
        <v>9</v>
      </c>
      <c r="C15" s="21" t="s">
        <v>403</v>
      </c>
      <c r="D15" s="22">
        <v>32</v>
      </c>
      <c r="E15" s="23" t="s">
        <v>228</v>
      </c>
      <c r="F15" s="2" t="s">
        <v>342</v>
      </c>
      <c r="G15" s="2" t="s">
        <v>229</v>
      </c>
      <c r="H15" s="2" t="s">
        <v>333</v>
      </c>
      <c r="I15" s="22" t="s">
        <v>230</v>
      </c>
      <c r="J15" s="23" t="s">
        <v>231</v>
      </c>
      <c r="K15" s="2" t="s">
        <v>324</v>
      </c>
      <c r="L15" s="2" t="s">
        <v>232</v>
      </c>
      <c r="M15" s="2" t="s">
        <v>315</v>
      </c>
      <c r="N15" s="2" t="s">
        <v>233</v>
      </c>
    </row>
    <row r="16" spans="2:14" x14ac:dyDescent="0.15">
      <c r="B16" s="2">
        <v>10</v>
      </c>
      <c r="C16" s="21" t="s">
        <v>404</v>
      </c>
      <c r="D16" s="22">
        <v>13</v>
      </c>
      <c r="E16" s="23" t="s">
        <v>234</v>
      </c>
      <c r="F16" s="2" t="s">
        <v>343</v>
      </c>
      <c r="G16" s="2" t="s">
        <v>235</v>
      </c>
      <c r="H16" s="2" t="s">
        <v>334</v>
      </c>
      <c r="I16" s="22" t="s">
        <v>236</v>
      </c>
      <c r="J16" s="23" t="s">
        <v>237</v>
      </c>
      <c r="K16" s="2" t="s">
        <v>325</v>
      </c>
      <c r="L16" s="2" t="s">
        <v>238</v>
      </c>
      <c r="M16" s="2" t="s">
        <v>316</v>
      </c>
      <c r="N16" s="2" t="s">
        <v>239</v>
      </c>
    </row>
    <row r="17" spans="2:14" x14ac:dyDescent="0.15">
      <c r="B17" s="2">
        <v>11</v>
      </c>
      <c r="C17" s="21" t="s">
        <v>405</v>
      </c>
      <c r="D17" s="22">
        <v>13</v>
      </c>
      <c r="E17" s="23" t="s">
        <v>240</v>
      </c>
      <c r="F17" s="2" t="s">
        <v>344</v>
      </c>
      <c r="G17" s="2" t="s">
        <v>241</v>
      </c>
      <c r="H17" s="2" t="s">
        <v>335</v>
      </c>
      <c r="I17" s="22" t="s">
        <v>242</v>
      </c>
      <c r="J17" s="23" t="s">
        <v>243</v>
      </c>
      <c r="K17" s="2" t="s">
        <v>326</v>
      </c>
      <c r="L17" s="2" t="s">
        <v>244</v>
      </c>
      <c r="M17" s="2" t="s">
        <v>317</v>
      </c>
      <c r="N17" s="2" t="s">
        <v>245</v>
      </c>
    </row>
    <row r="18" spans="2:14" x14ac:dyDescent="0.15">
      <c r="B18" s="2">
        <v>12</v>
      </c>
      <c r="C18" s="21" t="s">
        <v>1358</v>
      </c>
      <c r="D18" s="22">
        <v>32</v>
      </c>
      <c r="E18" s="23" t="s">
        <v>247</v>
      </c>
      <c r="F18" s="2" t="s">
        <v>346</v>
      </c>
      <c r="G18" s="2" t="s">
        <v>248</v>
      </c>
      <c r="H18" s="2" t="s">
        <v>345</v>
      </c>
      <c r="I18" s="22" t="s">
        <v>249</v>
      </c>
      <c r="J18" s="23"/>
      <c r="K18" s="2"/>
      <c r="L18" s="2"/>
      <c r="M18" s="2"/>
      <c r="N18" s="2"/>
    </row>
    <row r="19" spans="2:14" x14ac:dyDescent="0.15">
      <c r="B19" s="2">
        <v>13</v>
      </c>
      <c r="C19" s="21" t="s">
        <v>250</v>
      </c>
      <c r="D19" s="22">
        <v>32</v>
      </c>
      <c r="E19" s="23" t="s">
        <v>251</v>
      </c>
      <c r="F19" s="2" t="s">
        <v>350</v>
      </c>
      <c r="G19" s="2" t="s">
        <v>252</v>
      </c>
      <c r="H19" s="2" t="s">
        <v>347</v>
      </c>
      <c r="I19" s="22" t="s">
        <v>253</v>
      </c>
      <c r="J19" s="23"/>
      <c r="K19" s="2"/>
      <c r="L19" s="2"/>
      <c r="M19" s="2"/>
      <c r="N19" s="2"/>
    </row>
    <row r="20" spans="2:14" x14ac:dyDescent="0.15">
      <c r="B20" s="2">
        <v>14</v>
      </c>
      <c r="C20" s="21" t="s">
        <v>254</v>
      </c>
      <c r="D20" s="22">
        <v>26</v>
      </c>
      <c r="E20" s="23" t="s">
        <v>255</v>
      </c>
      <c r="F20" s="2" t="s">
        <v>351</v>
      </c>
      <c r="G20" s="2" t="s">
        <v>256</v>
      </c>
      <c r="H20" s="2" t="s">
        <v>348</v>
      </c>
      <c r="I20" s="22" t="s">
        <v>257</v>
      </c>
      <c r="J20" s="23"/>
      <c r="K20" s="2"/>
      <c r="L20" s="2"/>
      <c r="M20" s="2"/>
      <c r="N20" s="2"/>
    </row>
    <row r="21" spans="2:14" x14ac:dyDescent="0.15">
      <c r="B21" s="2">
        <v>15</v>
      </c>
      <c r="C21" s="21" t="s">
        <v>258</v>
      </c>
      <c r="D21" s="22">
        <v>16</v>
      </c>
      <c r="E21" s="23" t="s">
        <v>259</v>
      </c>
      <c r="F21" s="2" t="s">
        <v>352</v>
      </c>
      <c r="G21" s="2" t="s">
        <v>260</v>
      </c>
      <c r="H21" s="2" t="s">
        <v>349</v>
      </c>
      <c r="I21" s="22" t="s">
        <v>261</v>
      </c>
      <c r="J21" s="23"/>
      <c r="K21" s="2"/>
      <c r="L21" s="2"/>
      <c r="M21" s="2"/>
      <c r="N21" s="2"/>
    </row>
    <row r="22" spans="2:14" x14ac:dyDescent="0.15">
      <c r="B22" s="2">
        <v>16</v>
      </c>
      <c r="C22" s="21" t="s">
        <v>373</v>
      </c>
      <c r="D22" s="22">
        <v>32</v>
      </c>
      <c r="E22" s="23" t="s">
        <v>262</v>
      </c>
      <c r="F22" s="2" t="s">
        <v>355</v>
      </c>
      <c r="G22" s="2" t="s">
        <v>263</v>
      </c>
      <c r="H22" s="2" t="s">
        <v>356</v>
      </c>
      <c r="I22" s="22" t="s">
        <v>264</v>
      </c>
      <c r="J22" s="23"/>
      <c r="K22" s="2"/>
      <c r="L22" s="2"/>
      <c r="M22" s="2"/>
      <c r="N22" s="2"/>
    </row>
    <row r="23" spans="2:14" x14ac:dyDescent="0.15">
      <c r="B23" s="2">
        <v>17</v>
      </c>
      <c r="C23" s="21" t="s">
        <v>374</v>
      </c>
      <c r="D23" s="22">
        <v>32</v>
      </c>
      <c r="E23" s="23" t="s">
        <v>265</v>
      </c>
      <c r="F23" s="2" t="s">
        <v>353</v>
      </c>
      <c r="G23" s="2" t="s">
        <v>266</v>
      </c>
      <c r="H23" s="2" t="s">
        <v>354</v>
      </c>
      <c r="I23" s="22" t="s">
        <v>267</v>
      </c>
      <c r="J23" s="23"/>
      <c r="K23" s="2"/>
      <c r="L23" s="2"/>
      <c r="M23" s="2"/>
      <c r="N23" s="2"/>
    </row>
    <row r="24" spans="2:14" x14ac:dyDescent="0.15">
      <c r="B24" s="2">
        <v>18</v>
      </c>
      <c r="C24" s="21" t="s">
        <v>382</v>
      </c>
      <c r="D24" s="22">
        <v>32</v>
      </c>
      <c r="E24" s="23" t="s">
        <v>268</v>
      </c>
      <c r="F24" s="2" t="s">
        <v>362</v>
      </c>
      <c r="G24" s="2" t="s">
        <v>269</v>
      </c>
      <c r="H24" s="2" t="s">
        <v>363</v>
      </c>
      <c r="I24" s="22" t="s">
        <v>270</v>
      </c>
      <c r="J24" s="23"/>
      <c r="K24" s="2"/>
      <c r="L24" s="2"/>
      <c r="M24" s="2"/>
      <c r="N24" s="2"/>
    </row>
    <row r="25" spans="2:14" x14ac:dyDescent="0.15">
      <c r="B25" s="2">
        <v>19</v>
      </c>
      <c r="C25" s="21" t="s">
        <v>383</v>
      </c>
      <c r="D25" s="22">
        <v>32</v>
      </c>
      <c r="E25" s="23" t="s">
        <v>271</v>
      </c>
      <c r="F25" s="2" t="s">
        <v>358</v>
      </c>
      <c r="G25" s="2" t="s">
        <v>272</v>
      </c>
      <c r="H25" s="2" t="s">
        <v>360</v>
      </c>
      <c r="I25" s="22" t="s">
        <v>273</v>
      </c>
      <c r="J25" s="23"/>
      <c r="K25" s="2"/>
      <c r="L25" s="2"/>
      <c r="M25" s="2"/>
      <c r="N25" s="2"/>
    </row>
    <row r="26" spans="2:14" x14ac:dyDescent="0.15">
      <c r="B26" s="2">
        <v>20</v>
      </c>
      <c r="C26" s="21" t="s">
        <v>384</v>
      </c>
      <c r="D26" s="22">
        <v>32</v>
      </c>
      <c r="E26" s="23" t="s">
        <v>274</v>
      </c>
      <c r="F26" s="2" t="s">
        <v>364</v>
      </c>
      <c r="G26" s="2" t="s">
        <v>275</v>
      </c>
      <c r="H26" s="2" t="s">
        <v>365</v>
      </c>
      <c r="I26" s="22" t="s">
        <v>276</v>
      </c>
      <c r="J26" s="23"/>
      <c r="K26" s="2"/>
      <c r="L26" s="2"/>
      <c r="M26" s="2"/>
      <c r="N26" s="2"/>
    </row>
    <row r="27" spans="2:14" x14ac:dyDescent="0.15">
      <c r="B27" s="2">
        <v>21</v>
      </c>
      <c r="C27" s="21" t="s">
        <v>385</v>
      </c>
      <c r="D27" s="22">
        <v>32</v>
      </c>
      <c r="E27" s="23" t="s">
        <v>357</v>
      </c>
      <c r="F27" s="2" t="s">
        <v>367</v>
      </c>
      <c r="G27" s="2" t="s">
        <v>359</v>
      </c>
      <c r="H27" s="2" t="s">
        <v>366</v>
      </c>
      <c r="I27" s="22" t="s">
        <v>361</v>
      </c>
      <c r="J27" s="23"/>
      <c r="K27" s="2"/>
      <c r="L27" s="2"/>
      <c r="M27" s="2"/>
      <c r="N27" s="2"/>
    </row>
    <row r="28" spans="2:14" x14ac:dyDescent="0.15">
      <c r="B28" s="2">
        <v>22</v>
      </c>
      <c r="C28" s="21" t="s">
        <v>1099</v>
      </c>
      <c r="D28" s="22">
        <v>18</v>
      </c>
      <c r="E28" s="23" t="s">
        <v>1101</v>
      </c>
      <c r="F28" s="2" t="s">
        <v>368</v>
      </c>
      <c r="G28" s="2" t="s">
        <v>277</v>
      </c>
      <c r="H28" s="2" t="s">
        <v>369</v>
      </c>
      <c r="I28" s="22" t="s">
        <v>278</v>
      </c>
      <c r="J28" s="23"/>
      <c r="K28" s="2"/>
      <c r="L28" s="2"/>
      <c r="M28" s="2"/>
      <c r="N28" s="2"/>
    </row>
    <row r="29" spans="2:14" x14ac:dyDescent="0.15">
      <c r="B29" s="2">
        <v>23</v>
      </c>
      <c r="C29" s="21" t="s">
        <v>375</v>
      </c>
      <c r="D29" s="22">
        <v>32</v>
      </c>
      <c r="E29" s="23" t="s">
        <v>279</v>
      </c>
      <c r="F29" s="2" t="s">
        <v>370</v>
      </c>
      <c r="G29" s="2" t="s">
        <v>280</v>
      </c>
      <c r="H29" s="2"/>
      <c r="I29" s="22"/>
      <c r="J29" s="23"/>
      <c r="K29" s="2"/>
      <c r="L29" s="2"/>
      <c r="M29" s="2"/>
      <c r="N29" s="2"/>
    </row>
    <row r="30" spans="2:14" x14ac:dyDescent="0.15">
      <c r="B30" s="2">
        <v>24</v>
      </c>
      <c r="C30" s="21" t="s">
        <v>376</v>
      </c>
      <c r="D30" s="22">
        <v>32</v>
      </c>
      <c r="E30" s="23" t="s">
        <v>281</v>
      </c>
      <c r="F30" s="2" t="s">
        <v>371</v>
      </c>
      <c r="G30" s="2" t="s">
        <v>282</v>
      </c>
      <c r="H30" s="2"/>
      <c r="I30" s="22"/>
      <c r="J30" s="23"/>
      <c r="K30" s="2"/>
      <c r="L30" s="2"/>
      <c r="M30" s="2"/>
      <c r="N30" s="2"/>
    </row>
    <row r="31" spans="2:14" x14ac:dyDescent="0.15">
      <c r="B31" s="2">
        <v>25</v>
      </c>
      <c r="C31" s="21" t="s">
        <v>377</v>
      </c>
      <c r="D31" s="22">
        <v>32</v>
      </c>
      <c r="E31" s="23" t="s">
        <v>283</v>
      </c>
      <c r="F31" s="2" t="s">
        <v>372</v>
      </c>
      <c r="G31" s="2" t="s">
        <v>284</v>
      </c>
      <c r="H31" s="2"/>
      <c r="I31" s="22"/>
      <c r="J31" s="23"/>
      <c r="K31" s="2"/>
      <c r="L31" s="2"/>
      <c r="M31" s="2"/>
      <c r="N31" s="2"/>
    </row>
    <row r="32" spans="2:14" x14ac:dyDescent="0.15">
      <c r="B32" s="2">
        <v>26</v>
      </c>
      <c r="C32" s="21" t="s">
        <v>378</v>
      </c>
      <c r="D32" s="22">
        <v>32</v>
      </c>
      <c r="E32" s="23" t="s">
        <v>379</v>
      </c>
      <c r="F32" s="2" t="s">
        <v>381</v>
      </c>
      <c r="G32" s="2" t="s">
        <v>380</v>
      </c>
      <c r="H32" s="2"/>
      <c r="I32" s="22"/>
      <c r="J32" s="23"/>
      <c r="K32" s="2"/>
      <c r="L32" s="2"/>
      <c r="M32" s="2"/>
      <c r="N32" s="2"/>
    </row>
    <row r="33" spans="2:14" x14ac:dyDescent="0.15">
      <c r="B33" s="2">
        <v>27</v>
      </c>
      <c r="C33" s="21" t="s">
        <v>285</v>
      </c>
      <c r="D33" s="22">
        <v>23</v>
      </c>
      <c r="E33" s="23" t="s">
        <v>286</v>
      </c>
      <c r="F33" s="2" t="s">
        <v>386</v>
      </c>
      <c r="G33" s="2" t="s">
        <v>287</v>
      </c>
      <c r="H33" s="2"/>
      <c r="I33" s="22"/>
      <c r="J33" s="23"/>
      <c r="K33" s="2"/>
      <c r="L33" s="2"/>
      <c r="M33" s="2"/>
      <c r="N33" s="2"/>
    </row>
    <row r="34" spans="2:14" x14ac:dyDescent="0.15">
      <c r="B34" s="2">
        <v>28</v>
      </c>
      <c r="C34" s="21" t="s">
        <v>406</v>
      </c>
      <c r="D34" s="22">
        <v>20</v>
      </c>
      <c r="E34" s="23" t="s">
        <v>1102</v>
      </c>
      <c r="F34" s="2" t="s">
        <v>387</v>
      </c>
      <c r="G34" s="2" t="s">
        <v>288</v>
      </c>
      <c r="H34" s="2" t="s">
        <v>392</v>
      </c>
      <c r="I34" s="22" t="s">
        <v>289</v>
      </c>
      <c r="J34" s="23"/>
      <c r="K34" s="2"/>
      <c r="L34" s="2"/>
      <c r="M34" s="2"/>
      <c r="N34" s="2"/>
    </row>
    <row r="35" spans="2:14" x14ac:dyDescent="0.15">
      <c r="B35" s="2">
        <v>29</v>
      </c>
      <c r="C35" s="21" t="s">
        <v>1100</v>
      </c>
      <c r="D35" s="22">
        <v>20</v>
      </c>
      <c r="E35" s="23" t="s">
        <v>1103</v>
      </c>
      <c r="F35" s="2" t="s">
        <v>388</v>
      </c>
      <c r="G35" s="2" t="s">
        <v>290</v>
      </c>
      <c r="H35" s="2" t="s">
        <v>393</v>
      </c>
      <c r="I35" s="22" t="s">
        <v>291</v>
      </c>
      <c r="J35" s="23"/>
      <c r="K35" s="2"/>
      <c r="L35" s="2"/>
      <c r="M35" s="2"/>
      <c r="N35" s="2"/>
    </row>
    <row r="36" spans="2:14" x14ac:dyDescent="0.15">
      <c r="B36" s="2">
        <v>30</v>
      </c>
      <c r="C36" s="21" t="s">
        <v>407</v>
      </c>
      <c r="D36" s="22">
        <v>32</v>
      </c>
      <c r="E36" s="23" t="s">
        <v>292</v>
      </c>
      <c r="F36" s="2" t="s">
        <v>389</v>
      </c>
      <c r="G36" s="2" t="s">
        <v>293</v>
      </c>
      <c r="H36" s="2"/>
      <c r="I36" s="22"/>
      <c r="J36" s="23"/>
      <c r="K36" s="2"/>
      <c r="L36" s="2"/>
      <c r="M36" s="2"/>
      <c r="N36" s="2"/>
    </row>
    <row r="37" spans="2:14" x14ac:dyDescent="0.15">
      <c r="B37" s="2">
        <v>31</v>
      </c>
      <c r="C37" s="21" t="s">
        <v>408</v>
      </c>
      <c r="D37" s="22">
        <v>20</v>
      </c>
      <c r="E37" s="23" t="s">
        <v>294</v>
      </c>
      <c r="F37" s="2" t="s">
        <v>390</v>
      </c>
      <c r="G37" s="2" t="s">
        <v>295</v>
      </c>
      <c r="H37" s="2"/>
      <c r="I37" s="22"/>
      <c r="J37" s="23"/>
      <c r="K37" s="2"/>
      <c r="L37" s="2"/>
      <c r="M37" s="2"/>
      <c r="N37" s="2"/>
    </row>
    <row r="38" spans="2:14" x14ac:dyDescent="0.15">
      <c r="B38" s="2">
        <v>32</v>
      </c>
      <c r="C38" s="21" t="s">
        <v>395</v>
      </c>
      <c r="D38" s="22">
        <v>24</v>
      </c>
      <c r="E38" s="23" t="s">
        <v>296</v>
      </c>
      <c r="F38" s="2" t="s">
        <v>391</v>
      </c>
      <c r="G38" s="2" t="s">
        <v>297</v>
      </c>
      <c r="H38" s="2"/>
      <c r="I38" s="22"/>
      <c r="J38" s="23"/>
      <c r="K38" s="2"/>
      <c r="L38" s="2"/>
      <c r="M38" s="2"/>
      <c r="N38" s="2"/>
    </row>
    <row r="40" spans="2:14" x14ac:dyDescent="0.15">
      <c r="B40" s="1" t="s">
        <v>1324</v>
      </c>
    </row>
    <row r="41" spans="2:14" x14ac:dyDescent="0.15">
      <c r="B41" s="170" t="s">
        <v>298</v>
      </c>
      <c r="C41" s="220" t="s">
        <v>174</v>
      </c>
      <c r="D41" s="227" t="s">
        <v>299</v>
      </c>
      <c r="E41" s="230" t="s">
        <v>175</v>
      </c>
      <c r="F41" s="167"/>
      <c r="G41" s="167"/>
      <c r="H41" s="167"/>
      <c r="I41" s="231"/>
      <c r="J41" s="230" t="s">
        <v>176</v>
      </c>
      <c r="K41" s="167"/>
      <c r="L41" s="167"/>
      <c r="M41" s="167"/>
      <c r="N41" s="167"/>
    </row>
    <row r="42" spans="2:14" x14ac:dyDescent="0.15">
      <c r="B42" s="225"/>
      <c r="C42" s="220"/>
      <c r="D42" s="228"/>
      <c r="E42" s="230" t="s">
        <v>173</v>
      </c>
      <c r="F42" s="167" t="s">
        <v>177</v>
      </c>
      <c r="G42" s="167"/>
      <c r="H42" s="167" t="s">
        <v>178</v>
      </c>
      <c r="I42" s="231"/>
      <c r="J42" s="230" t="s">
        <v>173</v>
      </c>
      <c r="K42" s="167" t="s">
        <v>177</v>
      </c>
      <c r="L42" s="167"/>
      <c r="M42" s="167" t="s">
        <v>178</v>
      </c>
      <c r="N42" s="167"/>
    </row>
    <row r="43" spans="2:14" x14ac:dyDescent="0.15">
      <c r="B43" s="225"/>
      <c r="C43" s="220"/>
      <c r="D43" s="228"/>
      <c r="E43" s="230"/>
      <c r="F43" s="167"/>
      <c r="G43" s="167"/>
      <c r="H43" s="167"/>
      <c r="I43" s="231"/>
      <c r="J43" s="230"/>
      <c r="K43" s="167"/>
      <c r="L43" s="167"/>
      <c r="M43" s="167"/>
      <c r="N43" s="167"/>
    </row>
    <row r="44" spans="2:14" ht="14.25" thickBot="1" x14ac:dyDescent="0.2">
      <c r="B44" s="226"/>
      <c r="C44" s="229"/>
      <c r="D44" s="228"/>
      <c r="E44" s="232"/>
      <c r="F44" s="7" t="s">
        <v>301</v>
      </c>
      <c r="G44" s="7" t="s">
        <v>179</v>
      </c>
      <c r="H44" s="7" t="s">
        <v>301</v>
      </c>
      <c r="I44" s="17" t="s">
        <v>179</v>
      </c>
      <c r="J44" s="232"/>
      <c r="K44" s="7" t="s">
        <v>301</v>
      </c>
      <c r="L44" s="7" t="s">
        <v>179</v>
      </c>
      <c r="M44" s="7" t="s">
        <v>301</v>
      </c>
      <c r="N44" s="7" t="s">
        <v>179</v>
      </c>
    </row>
    <row r="45" spans="2:14" ht="27.75" thickTop="1" x14ac:dyDescent="0.15">
      <c r="B45" s="18">
        <v>1</v>
      </c>
      <c r="C45" s="160" t="s">
        <v>1325</v>
      </c>
      <c r="D45" s="19">
        <v>16</v>
      </c>
      <c r="E45" s="20" t="s">
        <v>1327</v>
      </c>
      <c r="F45" s="18" t="s">
        <v>1329</v>
      </c>
      <c r="G45" s="18" t="s">
        <v>1328</v>
      </c>
      <c r="H45" s="18" t="s">
        <v>1330</v>
      </c>
      <c r="I45" s="19" t="s">
        <v>1331</v>
      </c>
      <c r="J45" s="20"/>
      <c r="K45" s="18"/>
      <c r="L45" s="18"/>
      <c r="M45" s="18"/>
      <c r="N45" s="18"/>
    </row>
    <row r="46" spans="2:14" ht="27" x14ac:dyDescent="0.15">
      <c r="B46" s="2">
        <v>2</v>
      </c>
      <c r="C46" s="161" t="s">
        <v>1326</v>
      </c>
      <c r="D46" s="22">
        <v>16</v>
      </c>
      <c r="E46" s="23" t="s">
        <v>1332</v>
      </c>
      <c r="F46" s="2" t="s">
        <v>1333</v>
      </c>
      <c r="G46" s="2" t="s">
        <v>1334</v>
      </c>
      <c r="H46" s="2" t="s">
        <v>1335</v>
      </c>
      <c r="I46" s="22" t="s">
        <v>1336</v>
      </c>
      <c r="J46" s="23"/>
      <c r="K46" s="2"/>
      <c r="L46" s="2"/>
      <c r="M46" s="2"/>
      <c r="N46" s="2"/>
    </row>
  </sheetData>
  <mergeCells count="22">
    <mergeCell ref="B41:B44"/>
    <mergeCell ref="C41:C44"/>
    <mergeCell ref="D41:D44"/>
    <mergeCell ref="E41:I41"/>
    <mergeCell ref="J41:N41"/>
    <mergeCell ref="E42:E44"/>
    <mergeCell ref="F42:G43"/>
    <mergeCell ref="H42:I43"/>
    <mergeCell ref="J42:J44"/>
    <mergeCell ref="K42:L43"/>
    <mergeCell ref="M42:N43"/>
    <mergeCell ref="B3:B6"/>
    <mergeCell ref="D3:D6"/>
    <mergeCell ref="C3:C6"/>
    <mergeCell ref="E3:I3"/>
    <mergeCell ref="J3:N3"/>
    <mergeCell ref="E4:E6"/>
    <mergeCell ref="F4:G5"/>
    <mergeCell ref="H4:I5"/>
    <mergeCell ref="J4:J6"/>
    <mergeCell ref="K4:L5"/>
    <mergeCell ref="M4:N5"/>
  </mergeCells>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68459-11B2-4D39-8130-D09164578196}">
  <dimension ref="B1:E63"/>
  <sheetViews>
    <sheetView zoomScale="70" zoomScaleNormal="70" workbookViewId="0">
      <selection activeCell="B1" sqref="B1"/>
    </sheetView>
  </sheetViews>
  <sheetFormatPr defaultColWidth="7" defaultRowHeight="13.5" x14ac:dyDescent="0.15"/>
  <cols>
    <col min="1" max="1" width="6.25" style="54" customWidth="1"/>
    <col min="2" max="3" width="7.125" style="54" customWidth="1"/>
    <col min="4" max="5" width="50.625" style="54" customWidth="1"/>
    <col min="6" max="16384" width="7" style="54"/>
  </cols>
  <sheetData>
    <row r="1" spans="2:5" x14ac:dyDescent="0.15">
      <c r="B1" s="83" t="s">
        <v>1380</v>
      </c>
    </row>
    <row r="10" spans="2:5" x14ac:dyDescent="0.15">
      <c r="B10" s="30" t="s">
        <v>0</v>
      </c>
      <c r="C10" s="30" t="s">
        <v>1</v>
      </c>
      <c r="D10" s="220" t="s">
        <v>2</v>
      </c>
      <c r="E10" s="221"/>
    </row>
    <row r="11" spans="2:5" ht="13.5" customHeight="1" x14ac:dyDescent="0.15">
      <c r="B11" s="31">
        <v>0</v>
      </c>
      <c r="C11" s="39" t="s">
        <v>745</v>
      </c>
      <c r="D11" s="52" t="s">
        <v>747</v>
      </c>
      <c r="E11" s="39" t="s">
        <v>746</v>
      </c>
    </row>
    <row r="12" spans="2:5" x14ac:dyDescent="0.15">
      <c r="B12" s="32">
        <v>1</v>
      </c>
      <c r="C12" s="41" t="s">
        <v>748</v>
      </c>
      <c r="D12" s="41" t="s">
        <v>749</v>
      </c>
      <c r="E12" s="41" t="s">
        <v>750</v>
      </c>
    </row>
    <row r="13" spans="2:5" x14ac:dyDescent="0.15">
      <c r="B13" s="32">
        <v>2</v>
      </c>
      <c r="C13" s="41" t="s">
        <v>751</v>
      </c>
      <c r="D13" s="159" t="s">
        <v>752</v>
      </c>
      <c r="E13" s="41" t="s">
        <v>753</v>
      </c>
    </row>
    <row r="14" spans="2:5" x14ac:dyDescent="0.15">
      <c r="B14" s="51">
        <v>3</v>
      </c>
      <c r="C14" s="36" t="s">
        <v>754</v>
      </c>
      <c r="D14" s="36" t="s">
        <v>755</v>
      </c>
      <c r="E14" s="36" t="s">
        <v>756</v>
      </c>
    </row>
    <row r="15" spans="2:5" x14ac:dyDescent="0.15">
      <c r="B15" s="31">
        <v>4</v>
      </c>
      <c r="C15" s="39" t="s">
        <v>757</v>
      </c>
      <c r="D15" s="39" t="s">
        <v>758</v>
      </c>
      <c r="E15" s="39" t="s">
        <v>759</v>
      </c>
    </row>
    <row r="16" spans="2:5" x14ac:dyDescent="0.15">
      <c r="B16" s="32">
        <v>5</v>
      </c>
      <c r="C16" s="41" t="s">
        <v>760</v>
      </c>
      <c r="D16" s="41" t="s">
        <v>761</v>
      </c>
      <c r="E16" s="41" t="s">
        <v>762</v>
      </c>
    </row>
    <row r="17" spans="2:5" ht="13.5" customHeight="1" x14ac:dyDescent="0.15">
      <c r="B17" s="32">
        <v>6</v>
      </c>
      <c r="C17" s="215" t="s">
        <v>763</v>
      </c>
      <c r="D17" s="176" t="s">
        <v>764</v>
      </c>
      <c r="E17" s="233"/>
    </row>
    <row r="18" spans="2:5" x14ac:dyDescent="0.15">
      <c r="B18" s="33">
        <v>7</v>
      </c>
      <c r="C18" s="210"/>
      <c r="D18" s="234"/>
      <c r="E18" s="235"/>
    </row>
    <row r="19" spans="2:5" ht="13.5" customHeight="1" x14ac:dyDescent="0.15">
      <c r="B19" s="31">
        <v>8</v>
      </c>
      <c r="C19" s="39" t="s">
        <v>765</v>
      </c>
      <c r="D19" s="52" t="s">
        <v>766</v>
      </c>
      <c r="E19" s="39" t="s">
        <v>767</v>
      </c>
    </row>
    <row r="20" spans="2:5" x14ac:dyDescent="0.15">
      <c r="B20" s="32">
        <v>9</v>
      </c>
      <c r="C20" s="41" t="s">
        <v>768</v>
      </c>
      <c r="D20" s="41" t="s">
        <v>769</v>
      </c>
      <c r="E20" s="41" t="s">
        <v>770</v>
      </c>
    </row>
    <row r="21" spans="2:5" x14ac:dyDescent="0.15">
      <c r="B21" s="32">
        <v>10</v>
      </c>
      <c r="C21" s="41" t="s">
        <v>771</v>
      </c>
      <c r="D21" s="41" t="s">
        <v>772</v>
      </c>
      <c r="E21" s="41" t="s">
        <v>773</v>
      </c>
    </row>
    <row r="22" spans="2:5" x14ac:dyDescent="0.15">
      <c r="B22" s="33">
        <v>11</v>
      </c>
      <c r="C22" s="36" t="s">
        <v>774</v>
      </c>
      <c r="D22" s="36" t="s">
        <v>775</v>
      </c>
      <c r="E22" s="36" t="s">
        <v>776</v>
      </c>
    </row>
    <row r="23" spans="2:5" x14ac:dyDescent="0.15">
      <c r="B23" s="31">
        <v>12</v>
      </c>
      <c r="C23" s="39" t="s">
        <v>600</v>
      </c>
      <c r="D23" s="39" t="s">
        <v>778</v>
      </c>
      <c r="E23" s="39"/>
    </row>
    <row r="24" spans="2:5" x14ac:dyDescent="0.15">
      <c r="B24" s="32">
        <v>13</v>
      </c>
      <c r="C24" s="41" t="s">
        <v>779</v>
      </c>
      <c r="D24" s="41" t="s">
        <v>780</v>
      </c>
      <c r="E24" s="41" t="s">
        <v>781</v>
      </c>
    </row>
    <row r="25" spans="2:5" ht="13.5" customHeight="1" x14ac:dyDescent="0.15">
      <c r="B25" s="32">
        <v>14</v>
      </c>
      <c r="C25" s="41" t="s">
        <v>782</v>
      </c>
      <c r="D25" s="47" t="s">
        <v>783</v>
      </c>
      <c r="E25" s="41" t="s">
        <v>784</v>
      </c>
    </row>
    <row r="26" spans="2:5" x14ac:dyDescent="0.15">
      <c r="B26" s="33">
        <v>15</v>
      </c>
      <c r="C26" s="36" t="s">
        <v>600</v>
      </c>
      <c r="D26" s="36" t="s">
        <v>777</v>
      </c>
      <c r="E26" s="36"/>
    </row>
    <row r="55" ht="13.5" customHeight="1" x14ac:dyDescent="0.15"/>
    <row r="63" ht="13.5" customHeight="1" x14ac:dyDescent="0.15"/>
  </sheetData>
  <mergeCells count="3">
    <mergeCell ref="C17:C18"/>
    <mergeCell ref="D17:E18"/>
    <mergeCell ref="D10:E10"/>
  </mergeCells>
  <phoneticPr fontId="1"/>
  <pageMargins left="0.7" right="0.7" top="0.75" bottom="0.75" header="0.3" footer="0.3"/>
  <pageSetup paperSize="9"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C6894-3E91-4182-92D7-B77E387CBC4F}">
  <dimension ref="B1:E25"/>
  <sheetViews>
    <sheetView workbookViewId="0">
      <selection activeCell="G19" sqref="G19"/>
    </sheetView>
  </sheetViews>
  <sheetFormatPr defaultRowHeight="13.5" x14ac:dyDescent="0.15"/>
  <cols>
    <col min="1" max="1" width="4.75" style="62" customWidth="1"/>
    <col min="2" max="3" width="7.125" style="62" customWidth="1"/>
    <col min="4" max="5" width="40.625" style="62" customWidth="1"/>
    <col min="6" max="16384" width="9" style="62"/>
  </cols>
  <sheetData>
    <row r="1" spans="2:5" x14ac:dyDescent="0.15">
      <c r="B1" s="61" t="s">
        <v>1381</v>
      </c>
    </row>
    <row r="9" spans="2:5" x14ac:dyDescent="0.15">
      <c r="B9" s="30" t="s">
        <v>0</v>
      </c>
      <c r="C9" s="30" t="s">
        <v>1</v>
      </c>
      <c r="D9" s="220" t="s">
        <v>2</v>
      </c>
      <c r="E9" s="221"/>
    </row>
    <row r="10" spans="2:5" ht="13.5" customHeight="1" x14ac:dyDescent="0.15">
      <c r="B10" s="31">
        <v>0</v>
      </c>
      <c r="C10" s="7" t="s">
        <v>785</v>
      </c>
      <c r="D10" s="53" t="s">
        <v>793</v>
      </c>
      <c r="E10" s="7" t="s">
        <v>794</v>
      </c>
    </row>
    <row r="11" spans="2:5" ht="13.5" customHeight="1" x14ac:dyDescent="0.15">
      <c r="B11" s="32">
        <v>1</v>
      </c>
      <c r="C11" s="41" t="s">
        <v>786</v>
      </c>
      <c r="D11" s="47" t="s">
        <v>795</v>
      </c>
      <c r="E11" s="41" t="s">
        <v>802</v>
      </c>
    </row>
    <row r="12" spans="2:5" ht="13.5" customHeight="1" x14ac:dyDescent="0.15">
      <c r="B12" s="32">
        <v>2</v>
      </c>
      <c r="C12" s="41" t="s">
        <v>787</v>
      </c>
      <c r="D12" s="47" t="s">
        <v>796</v>
      </c>
      <c r="E12" s="41" t="s">
        <v>803</v>
      </c>
    </row>
    <row r="13" spans="2:5" ht="13.5" customHeight="1" x14ac:dyDescent="0.15">
      <c r="B13" s="51">
        <v>3</v>
      </c>
      <c r="C13" s="59" t="s">
        <v>788</v>
      </c>
      <c r="D13" s="60" t="s">
        <v>797</v>
      </c>
      <c r="E13" s="59" t="s">
        <v>804</v>
      </c>
    </row>
    <row r="14" spans="2:5" ht="13.5" customHeight="1" x14ac:dyDescent="0.15">
      <c r="B14" s="31">
        <v>4</v>
      </c>
      <c r="C14" s="7" t="s">
        <v>789</v>
      </c>
      <c r="D14" s="53" t="s">
        <v>798</v>
      </c>
      <c r="E14" s="7" t="s">
        <v>805</v>
      </c>
    </row>
    <row r="15" spans="2:5" ht="13.5" customHeight="1" x14ac:dyDescent="0.15">
      <c r="B15" s="32">
        <v>5</v>
      </c>
      <c r="C15" s="41" t="s">
        <v>790</v>
      </c>
      <c r="D15" s="47" t="s">
        <v>799</v>
      </c>
      <c r="E15" s="41" t="s">
        <v>806</v>
      </c>
    </row>
    <row r="16" spans="2:5" ht="13.5" customHeight="1" x14ac:dyDescent="0.15">
      <c r="B16" s="32">
        <v>6</v>
      </c>
      <c r="C16" s="41" t="s">
        <v>791</v>
      </c>
      <c r="D16" s="47" t="s">
        <v>800</v>
      </c>
      <c r="E16" s="41" t="s">
        <v>807</v>
      </c>
    </row>
    <row r="17" spans="2:5" ht="13.5" customHeight="1" x14ac:dyDescent="0.15">
      <c r="B17" s="33">
        <v>7</v>
      </c>
      <c r="C17" s="59" t="s">
        <v>792</v>
      </c>
      <c r="D17" s="60" t="s">
        <v>801</v>
      </c>
      <c r="E17" s="59" t="s">
        <v>808</v>
      </c>
    </row>
    <row r="18" spans="2:5" ht="13.5" customHeight="1" x14ac:dyDescent="0.15">
      <c r="B18" s="31">
        <v>8</v>
      </c>
      <c r="C18" s="39" t="s">
        <v>809</v>
      </c>
      <c r="D18" s="52" t="s">
        <v>817</v>
      </c>
      <c r="E18" s="39" t="s">
        <v>825</v>
      </c>
    </row>
    <row r="19" spans="2:5" ht="13.5" customHeight="1" x14ac:dyDescent="0.15">
      <c r="B19" s="32">
        <v>9</v>
      </c>
      <c r="C19" s="41" t="s">
        <v>810</v>
      </c>
      <c r="D19" s="41" t="s">
        <v>818</v>
      </c>
      <c r="E19" s="41" t="s">
        <v>826</v>
      </c>
    </row>
    <row r="20" spans="2:5" ht="13.5" customHeight="1" x14ac:dyDescent="0.15">
      <c r="B20" s="32">
        <v>10</v>
      </c>
      <c r="C20" s="41" t="s">
        <v>811</v>
      </c>
      <c r="D20" s="41" t="s">
        <v>819</v>
      </c>
      <c r="E20" s="41" t="s">
        <v>827</v>
      </c>
    </row>
    <row r="21" spans="2:5" ht="13.5" customHeight="1" x14ac:dyDescent="0.15">
      <c r="B21" s="33">
        <v>11</v>
      </c>
      <c r="C21" s="36" t="s">
        <v>812</v>
      </c>
      <c r="D21" s="36" t="s">
        <v>820</v>
      </c>
      <c r="E21" s="36" t="s">
        <v>828</v>
      </c>
    </row>
    <row r="22" spans="2:5" ht="13.5" customHeight="1" x14ac:dyDescent="0.15">
      <c r="B22" s="31">
        <v>12</v>
      </c>
      <c r="C22" s="39" t="s">
        <v>813</v>
      </c>
      <c r="D22" s="39" t="s">
        <v>821</v>
      </c>
      <c r="E22" s="39" t="s">
        <v>829</v>
      </c>
    </row>
    <row r="23" spans="2:5" ht="13.5" customHeight="1" x14ac:dyDescent="0.15">
      <c r="B23" s="32">
        <v>13</v>
      </c>
      <c r="C23" s="41" t="s">
        <v>814</v>
      </c>
      <c r="D23" s="41" t="s">
        <v>822</v>
      </c>
      <c r="E23" s="41" t="s">
        <v>830</v>
      </c>
    </row>
    <row r="24" spans="2:5" ht="13.5" customHeight="1" x14ac:dyDescent="0.15">
      <c r="B24" s="32">
        <v>14</v>
      </c>
      <c r="C24" s="41" t="s">
        <v>815</v>
      </c>
      <c r="D24" s="47" t="s">
        <v>823</v>
      </c>
      <c r="E24" s="41" t="s">
        <v>831</v>
      </c>
    </row>
    <row r="25" spans="2:5" ht="13.5" customHeight="1" x14ac:dyDescent="0.15">
      <c r="B25" s="33">
        <v>15</v>
      </c>
      <c r="C25" s="36" t="s">
        <v>816</v>
      </c>
      <c r="D25" s="36" t="s">
        <v>824</v>
      </c>
      <c r="E25" s="36" t="s">
        <v>832</v>
      </c>
    </row>
  </sheetData>
  <mergeCells count="1">
    <mergeCell ref="D9:E9"/>
  </mergeCells>
  <phoneticPr fontId="1"/>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A82B3-70E7-4078-9EB6-51BD77361BCD}">
  <dimension ref="B1:F79"/>
  <sheetViews>
    <sheetView zoomScale="85" zoomScaleNormal="85" workbookViewId="0">
      <selection activeCell="B1" sqref="B1"/>
    </sheetView>
  </sheetViews>
  <sheetFormatPr defaultRowHeight="13.5" x14ac:dyDescent="0.15"/>
  <cols>
    <col min="2" max="2" width="42.375" customWidth="1"/>
    <col min="3" max="3" width="8.5" bestFit="1" customWidth="1"/>
    <col min="4" max="4" width="4.5" customWidth="1"/>
    <col min="5" max="5" width="7.625" customWidth="1"/>
    <col min="6" max="6" width="3.5" customWidth="1"/>
  </cols>
  <sheetData>
    <row r="1" spans="2:6" x14ac:dyDescent="0.15">
      <c r="B1" t="s">
        <v>1075</v>
      </c>
    </row>
    <row r="2" spans="2:6" x14ac:dyDescent="0.15">
      <c r="B2" t="s">
        <v>1067</v>
      </c>
    </row>
    <row r="3" spans="2:6" x14ac:dyDescent="0.15">
      <c r="B3" t="s">
        <v>1068</v>
      </c>
    </row>
    <row r="5" spans="2:6" x14ac:dyDescent="0.15">
      <c r="B5" s="97" t="s">
        <v>1052</v>
      </c>
      <c r="C5" s="99">
        <v>19.660799999999998</v>
      </c>
      <c r="D5" s="100" t="s">
        <v>1053</v>
      </c>
    </row>
    <row r="6" spans="2:6" x14ac:dyDescent="0.15">
      <c r="B6" s="97" t="s">
        <v>1069</v>
      </c>
      <c r="C6" s="99">
        <v>1199</v>
      </c>
      <c r="D6" s="100"/>
    </row>
    <row r="7" spans="2:6" x14ac:dyDescent="0.15">
      <c r="B7" s="98" t="s">
        <v>1070</v>
      </c>
      <c r="C7" s="99">
        <v>400</v>
      </c>
      <c r="D7" s="100" t="s">
        <v>1054</v>
      </c>
    </row>
    <row r="8" spans="2:6" x14ac:dyDescent="0.15">
      <c r="B8" s="97" t="s">
        <v>1071</v>
      </c>
      <c r="C8" s="99">
        <v>1500</v>
      </c>
      <c r="D8" s="100" t="s">
        <v>1054</v>
      </c>
    </row>
    <row r="9" spans="2:6" x14ac:dyDescent="0.15">
      <c r="B9" s="97" t="s">
        <v>1056</v>
      </c>
      <c r="C9" s="99">
        <v>200</v>
      </c>
      <c r="D9" s="100" t="s">
        <v>1055</v>
      </c>
    </row>
    <row r="11" spans="2:6" x14ac:dyDescent="0.15">
      <c r="B11" s="97" t="s">
        <v>1072</v>
      </c>
      <c r="C11" s="99">
        <f>ROUND(((C5*1000000*C9*0.001)/((C8-C7)*2))-1,0)</f>
        <v>1786</v>
      </c>
      <c r="D11" s="100" t="s">
        <v>1058</v>
      </c>
      <c r="E11" s="102" t="str">
        <f>DEC2HEX(C11)</f>
        <v>6FA</v>
      </c>
      <c r="F11" s="100" t="s">
        <v>1059</v>
      </c>
    </row>
    <row r="12" spans="2:6" x14ac:dyDescent="0.15">
      <c r="B12" s="97" t="s">
        <v>1057</v>
      </c>
      <c r="C12" s="101">
        <f>((C11+1)*(C8-C7)*2)/(C5*1000000)*1000</f>
        <v>199.96134440104166</v>
      </c>
      <c r="D12" s="100" t="s">
        <v>1055</v>
      </c>
    </row>
    <row r="18" spans="2:6" x14ac:dyDescent="0.15">
      <c r="B18" t="s">
        <v>1076</v>
      </c>
    </row>
    <row r="19" spans="2:6" x14ac:dyDescent="0.15">
      <c r="B19" t="s">
        <v>1066</v>
      </c>
    </row>
    <row r="20" spans="2:6" x14ac:dyDescent="0.15">
      <c r="B20" t="s">
        <v>1064</v>
      </c>
    </row>
    <row r="22" spans="2:6" x14ac:dyDescent="0.15">
      <c r="B22" s="97" t="s">
        <v>1061</v>
      </c>
      <c r="C22" s="99">
        <v>400</v>
      </c>
      <c r="D22" s="100" t="s">
        <v>1055</v>
      </c>
    </row>
    <row r="24" spans="2:6" x14ac:dyDescent="0.15">
      <c r="B24" s="97" t="s">
        <v>1073</v>
      </c>
      <c r="C24" s="99">
        <f>ROUND(((C5*1000000*C22/1000)/((C8-C7)*2))-1,0)</f>
        <v>3574</v>
      </c>
      <c r="D24" s="100" t="s">
        <v>1063</v>
      </c>
      <c r="E24" s="102" t="str">
        <f>DEC2HEX(C24)</f>
        <v>DF6</v>
      </c>
      <c r="F24" s="100" t="s">
        <v>1059</v>
      </c>
    </row>
    <row r="25" spans="2:6" x14ac:dyDescent="0.15">
      <c r="B25" s="97" t="s">
        <v>1062</v>
      </c>
      <c r="C25" s="101">
        <f>((C24+1)*((C8-C7)*2))/(C5*1000000)*1000</f>
        <v>400.03458658854169</v>
      </c>
      <c r="D25" s="100" t="s">
        <v>1055</v>
      </c>
    </row>
    <row r="26" spans="2:6" x14ac:dyDescent="0.15">
      <c r="C26" s="103"/>
    </row>
    <row r="27" spans="2:6" x14ac:dyDescent="0.15">
      <c r="C27" s="103"/>
    </row>
    <row r="28" spans="2:6" x14ac:dyDescent="0.15">
      <c r="C28" s="103"/>
    </row>
    <row r="30" spans="2:6" x14ac:dyDescent="0.15">
      <c r="B30" s="97" t="s">
        <v>1074</v>
      </c>
      <c r="C30" s="99">
        <f>ROUND(((C8^2-C7^2)*(C24+1))/((C6+1)*16384),0)</f>
        <v>380</v>
      </c>
      <c r="D30" s="100" t="s">
        <v>1106</v>
      </c>
    </row>
    <row r="37" spans="2:4" x14ac:dyDescent="0.15">
      <c r="B37" t="s">
        <v>1077</v>
      </c>
    </row>
    <row r="38" spans="2:4" x14ac:dyDescent="0.15">
      <c r="B38" t="s">
        <v>1078</v>
      </c>
    </row>
    <row r="39" spans="2:4" x14ac:dyDescent="0.15">
      <c r="B39" t="s">
        <v>1079</v>
      </c>
    </row>
    <row r="40" spans="2:4" x14ac:dyDescent="0.15">
      <c r="B40" t="s">
        <v>1080</v>
      </c>
    </row>
    <row r="41" spans="2:4" x14ac:dyDescent="0.15">
      <c r="B41" t="s">
        <v>1081</v>
      </c>
    </row>
    <row r="43" spans="2:4" x14ac:dyDescent="0.15">
      <c r="B43" s="97" t="s">
        <v>1083</v>
      </c>
      <c r="C43" s="99">
        <v>100</v>
      </c>
      <c r="D43" s="100" t="s">
        <v>1082</v>
      </c>
    </row>
    <row r="44" spans="2:4" x14ac:dyDescent="0.15">
      <c r="B44" s="97" t="s">
        <v>1084</v>
      </c>
      <c r="C44" s="99">
        <f>(C43*(C6+1)*16384)/(C5*1000000)</f>
        <v>100</v>
      </c>
      <c r="D44" s="100"/>
    </row>
    <row r="49" spans="2:4" x14ac:dyDescent="0.15">
      <c r="B49" s="97" t="s">
        <v>1085</v>
      </c>
      <c r="C49" s="99">
        <v>100</v>
      </c>
      <c r="D49" s="100" t="s">
        <v>1082</v>
      </c>
    </row>
    <row r="50" spans="2:4" x14ac:dyDescent="0.15">
      <c r="B50" s="97" t="s">
        <v>1086</v>
      </c>
      <c r="C50" s="99">
        <f>(C49*(C6+1)*16384)/(C5*1000000)</f>
        <v>100</v>
      </c>
      <c r="D50" s="100"/>
    </row>
    <row r="55" spans="2:4" x14ac:dyDescent="0.15">
      <c r="B55" s="97" t="s">
        <v>1090</v>
      </c>
      <c r="C55" s="99">
        <v>400</v>
      </c>
      <c r="D55" s="100" t="s">
        <v>1089</v>
      </c>
    </row>
    <row r="56" spans="2:4" x14ac:dyDescent="0.15">
      <c r="B56" s="97" t="s">
        <v>1091</v>
      </c>
      <c r="C56" s="99">
        <f>ROUND(((C5*1000000)*(C55/1000))/((C8-C7+2*C44)*2),0)</f>
        <v>3025</v>
      </c>
      <c r="D56" s="100"/>
    </row>
    <row r="61" spans="2:4" x14ac:dyDescent="0.15">
      <c r="B61" s="97" t="s">
        <v>1088</v>
      </c>
      <c r="C61" s="99">
        <v>400</v>
      </c>
      <c r="D61" s="100" t="s">
        <v>1089</v>
      </c>
    </row>
    <row r="62" spans="2:4" x14ac:dyDescent="0.15">
      <c r="B62" s="97" t="s">
        <v>1087</v>
      </c>
      <c r="C62" s="99">
        <f>ROUND(((C5*1000000)*(C61/1000))/((C8-C7+2*C50)*2),0)</f>
        <v>3025</v>
      </c>
      <c r="D62" s="100"/>
    </row>
    <row r="67" spans="2:4" x14ac:dyDescent="0.15">
      <c r="B67" s="97" t="s">
        <v>1074</v>
      </c>
      <c r="C67" s="99">
        <f>ROUND(((C8+C7)*(C8-C7+2*C50)*(C62+1))/((C6+1)*16384),0)</f>
        <v>380</v>
      </c>
      <c r="D67" s="100" t="s">
        <v>1105</v>
      </c>
    </row>
    <row r="73" spans="2:4" x14ac:dyDescent="0.15">
      <c r="B73" t="s">
        <v>1104</v>
      </c>
    </row>
    <row r="74" spans="2:4" x14ac:dyDescent="0.15">
      <c r="B74" t="s">
        <v>1078</v>
      </c>
    </row>
    <row r="75" spans="2:4" x14ac:dyDescent="0.15">
      <c r="B75" t="s">
        <v>1112</v>
      </c>
    </row>
    <row r="76" spans="2:4" x14ac:dyDescent="0.15">
      <c r="B76" t="s">
        <v>1108</v>
      </c>
      <c r="C76">
        <f>((C8^2-C7^2)*(C11+C24+2))/((C6+1)*16384)</f>
        <v>569.99613444010413</v>
      </c>
      <c r="D76" t="s">
        <v>1105</v>
      </c>
    </row>
    <row r="77" spans="2:4" x14ac:dyDescent="0.15">
      <c r="C77" t="s">
        <v>1107</v>
      </c>
    </row>
    <row r="78" spans="2:4" x14ac:dyDescent="0.15">
      <c r="B78" t="s">
        <v>1109</v>
      </c>
      <c r="C78">
        <v>390</v>
      </c>
      <c r="D78" t="s">
        <v>1105</v>
      </c>
    </row>
    <row r="79" spans="2:4" x14ac:dyDescent="0.15">
      <c r="B79" t="s">
        <v>1110</v>
      </c>
      <c r="C79">
        <f>SQRT(((C6+1)*16384*C78)/(C11+C24+2)+C7^2)</f>
        <v>1260.9558667431338</v>
      </c>
      <c r="D79" t="s">
        <v>1111</v>
      </c>
    </row>
  </sheetData>
  <phoneticPr fontId="1"/>
  <pageMargins left="0.7" right="0.7" top="0.75" bottom="0.75" header="0.3" footer="0.3"/>
  <pageSetup paperSize="9" orientation="portrait"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471F3-0A4C-4D24-97A5-04A522CF39C6}">
  <dimension ref="B2:AD71"/>
  <sheetViews>
    <sheetView topLeftCell="A3" zoomScale="85" zoomScaleNormal="85" workbookViewId="0">
      <selection activeCell="B40" sqref="B40"/>
    </sheetView>
  </sheetViews>
  <sheetFormatPr defaultRowHeight="13.5" x14ac:dyDescent="0.15"/>
  <cols>
    <col min="1" max="1" width="3.75" style="1" customWidth="1"/>
    <col min="2" max="2" width="3.25" style="1" customWidth="1"/>
    <col min="3" max="3" width="1" style="1" customWidth="1"/>
    <col min="4" max="6" width="3.25" style="1" customWidth="1"/>
    <col min="7" max="7" width="4" style="1" bestFit="1" customWidth="1"/>
    <col min="8" max="8" width="7.625" style="1" bestFit="1" customWidth="1"/>
    <col min="9" max="9" width="30.5" style="1" bestFit="1" customWidth="1"/>
    <col min="10" max="10" width="7.375" style="1" bestFit="1" customWidth="1"/>
    <col min="11" max="11" width="26.625" style="1" bestFit="1" customWidth="1"/>
    <col min="12" max="13" width="9" style="1"/>
    <col min="14" max="14" width="4" style="1" customWidth="1"/>
    <col min="15" max="30" width="4.375" style="1" customWidth="1"/>
    <col min="31" max="16384" width="9" style="1"/>
  </cols>
  <sheetData>
    <row r="2" spans="2:30" ht="17.25" x14ac:dyDescent="0.15">
      <c r="B2" s="144" t="s">
        <v>1204</v>
      </c>
    </row>
    <row r="5" spans="2:30" x14ac:dyDescent="0.15">
      <c r="B5" s="1" t="s">
        <v>1203</v>
      </c>
    </row>
    <row r="6" spans="2:30" x14ac:dyDescent="0.15">
      <c r="B6" s="1" t="s">
        <v>1202</v>
      </c>
    </row>
    <row r="7" spans="2:30" x14ac:dyDescent="0.15">
      <c r="B7" s="173" t="s">
        <v>1114</v>
      </c>
      <c r="C7" s="188"/>
      <c r="D7" s="188"/>
      <c r="E7" s="188"/>
      <c r="F7" s="188"/>
      <c r="G7" s="174"/>
      <c r="H7" s="166" t="s">
        <v>1115</v>
      </c>
      <c r="I7" s="166"/>
      <c r="J7" s="166" t="s">
        <v>1116</v>
      </c>
      <c r="K7" s="166"/>
      <c r="L7" s="168" t="s">
        <v>1117</v>
      </c>
      <c r="N7" s="1" t="s">
        <v>1118</v>
      </c>
    </row>
    <row r="8" spans="2:30" x14ac:dyDescent="0.15">
      <c r="B8" s="21" t="s">
        <v>1119</v>
      </c>
      <c r="C8" s="125"/>
      <c r="D8" s="125" t="s">
        <v>1120</v>
      </c>
      <c r="E8" s="125" t="s">
        <v>1121</v>
      </c>
      <c r="F8" s="120" t="s">
        <v>1122</v>
      </c>
      <c r="G8" s="5" t="s">
        <v>410</v>
      </c>
      <c r="H8" s="21" t="s">
        <v>1</v>
      </c>
      <c r="I8" s="126" t="s">
        <v>2</v>
      </c>
      <c r="J8" s="21" t="s">
        <v>1</v>
      </c>
      <c r="K8" s="126" t="s">
        <v>2</v>
      </c>
      <c r="L8" s="169"/>
      <c r="N8" s="1" t="s">
        <v>1123</v>
      </c>
      <c r="O8" s="166" t="s">
        <v>1124</v>
      </c>
      <c r="P8" s="166"/>
      <c r="Q8" s="166"/>
      <c r="R8" s="166"/>
      <c r="S8" s="166"/>
      <c r="T8" s="166"/>
      <c r="U8" s="166"/>
      <c r="V8" s="166"/>
      <c r="W8" s="166"/>
      <c r="X8" s="166"/>
      <c r="Y8" s="166"/>
      <c r="Z8" s="166"/>
      <c r="AA8" s="166"/>
      <c r="AB8" s="166"/>
      <c r="AC8" s="166"/>
      <c r="AD8" s="166"/>
    </row>
    <row r="9" spans="2:30" x14ac:dyDescent="0.15">
      <c r="B9" s="121">
        <v>0</v>
      </c>
      <c r="C9" s="127"/>
      <c r="D9" s="127">
        <v>0</v>
      </c>
      <c r="E9" s="127">
        <v>0</v>
      </c>
      <c r="F9" s="122">
        <v>0</v>
      </c>
      <c r="G9" s="128" t="s">
        <v>168</v>
      </c>
      <c r="H9" s="123" t="s">
        <v>1125</v>
      </c>
      <c r="I9" s="129" t="s">
        <v>1126</v>
      </c>
      <c r="J9" s="123" t="s">
        <v>1124</v>
      </c>
      <c r="K9" s="129" t="s">
        <v>1127</v>
      </c>
      <c r="L9" s="166" t="s">
        <v>1128</v>
      </c>
      <c r="N9" s="1" t="s">
        <v>1129</v>
      </c>
      <c r="O9" s="166" t="s">
        <v>1130</v>
      </c>
      <c r="P9" s="166"/>
      <c r="Q9" s="166"/>
      <c r="R9" s="166"/>
      <c r="S9" s="166"/>
      <c r="T9" s="166"/>
      <c r="U9" s="166"/>
      <c r="V9" s="166"/>
      <c r="W9" s="166" t="s">
        <v>1131</v>
      </c>
      <c r="X9" s="166"/>
      <c r="Y9" s="166"/>
      <c r="Z9" s="166"/>
      <c r="AA9" s="166"/>
      <c r="AB9" s="166"/>
      <c r="AC9" s="166"/>
      <c r="AD9" s="166"/>
    </row>
    <row r="10" spans="2:30" x14ac:dyDescent="0.15">
      <c r="B10" s="130">
        <v>0</v>
      </c>
      <c r="C10" s="131"/>
      <c r="D10" s="131">
        <v>0</v>
      </c>
      <c r="E10" s="131">
        <v>0</v>
      </c>
      <c r="F10" s="132">
        <v>1</v>
      </c>
      <c r="G10" s="133" t="s">
        <v>1132</v>
      </c>
      <c r="H10" s="46" t="s">
        <v>1133</v>
      </c>
      <c r="I10" s="134" t="s">
        <v>1134</v>
      </c>
      <c r="J10" s="46" t="s">
        <v>1135</v>
      </c>
      <c r="K10" s="134" t="s">
        <v>1136</v>
      </c>
      <c r="L10" s="166"/>
      <c r="N10" s="1" t="s">
        <v>1137</v>
      </c>
      <c r="O10" s="29">
        <v>15</v>
      </c>
      <c r="P10" s="29">
        <v>14</v>
      </c>
      <c r="Q10" s="29">
        <v>13</v>
      </c>
      <c r="R10" s="29">
        <v>12</v>
      </c>
      <c r="S10" s="29">
        <v>11</v>
      </c>
      <c r="T10" s="29">
        <v>10</v>
      </c>
      <c r="U10" s="29">
        <v>9</v>
      </c>
      <c r="V10" s="29">
        <v>8</v>
      </c>
      <c r="W10" s="29">
        <v>7</v>
      </c>
      <c r="X10" s="29">
        <v>6</v>
      </c>
      <c r="Y10" s="29">
        <v>5</v>
      </c>
      <c r="Z10" s="29">
        <v>4</v>
      </c>
      <c r="AA10" s="29">
        <v>3</v>
      </c>
      <c r="AB10" s="29">
        <v>2</v>
      </c>
      <c r="AC10" s="29">
        <v>1</v>
      </c>
      <c r="AD10" s="29">
        <v>0</v>
      </c>
    </row>
    <row r="11" spans="2:30" x14ac:dyDescent="0.15">
      <c r="B11" s="130">
        <v>0</v>
      </c>
      <c r="C11" s="131"/>
      <c r="D11" s="131">
        <v>0</v>
      </c>
      <c r="E11" s="131">
        <v>1</v>
      </c>
      <c r="F11" s="132">
        <v>0</v>
      </c>
      <c r="G11" s="133" t="s">
        <v>68</v>
      </c>
      <c r="H11" s="46" t="s">
        <v>1138</v>
      </c>
      <c r="I11" s="134" t="s">
        <v>1139</v>
      </c>
      <c r="J11" s="46" t="s">
        <v>1138</v>
      </c>
      <c r="K11" s="134" t="s">
        <v>1139</v>
      </c>
      <c r="L11" s="166"/>
      <c r="O11" s="29">
        <v>0</v>
      </c>
      <c r="P11" s="29">
        <v>0</v>
      </c>
      <c r="Q11" s="29">
        <v>0</v>
      </c>
      <c r="R11" s="29">
        <v>0</v>
      </c>
      <c r="S11" s="29" t="s">
        <v>1140</v>
      </c>
      <c r="T11" s="29" t="s">
        <v>1141</v>
      </c>
      <c r="U11" s="29" t="s">
        <v>1142</v>
      </c>
      <c r="V11" s="29" t="s">
        <v>1143</v>
      </c>
      <c r="W11" s="173" t="s">
        <v>4</v>
      </c>
      <c r="X11" s="188"/>
      <c r="Y11" s="188"/>
      <c r="Z11" s="188"/>
      <c r="AA11" s="188"/>
      <c r="AB11" s="188"/>
      <c r="AC11" s="188"/>
      <c r="AD11" s="174"/>
    </row>
    <row r="12" spans="2:30" x14ac:dyDescent="0.15">
      <c r="B12" s="135">
        <v>0</v>
      </c>
      <c r="C12" s="136"/>
      <c r="D12" s="136">
        <v>0</v>
      </c>
      <c r="E12" s="136">
        <v>1</v>
      </c>
      <c r="F12" s="137">
        <v>1</v>
      </c>
      <c r="G12" s="138" t="s">
        <v>34</v>
      </c>
      <c r="H12" s="139" t="s">
        <v>1144</v>
      </c>
      <c r="I12" s="140" t="s">
        <v>1145</v>
      </c>
      <c r="J12" s="139" t="s">
        <v>1144</v>
      </c>
      <c r="K12" s="140" t="s">
        <v>1145</v>
      </c>
      <c r="L12" s="166"/>
    </row>
    <row r="13" spans="2:30" x14ac:dyDescent="0.15">
      <c r="B13" s="121">
        <v>0</v>
      </c>
      <c r="C13" s="127"/>
      <c r="D13" s="127">
        <v>1</v>
      </c>
      <c r="E13" s="127">
        <v>0</v>
      </c>
      <c r="F13" s="122">
        <v>0</v>
      </c>
      <c r="G13" s="128" t="s">
        <v>1146</v>
      </c>
      <c r="H13" s="123" t="s">
        <v>1147</v>
      </c>
      <c r="I13" s="129" t="s">
        <v>1148</v>
      </c>
      <c r="J13" s="123" t="s">
        <v>1149</v>
      </c>
      <c r="K13" s="129" t="s">
        <v>1150</v>
      </c>
      <c r="L13" s="166" t="s">
        <v>1151</v>
      </c>
      <c r="O13" s="1" t="s">
        <v>1152</v>
      </c>
    </row>
    <row r="14" spans="2:30" x14ac:dyDescent="0.15">
      <c r="B14" s="130">
        <v>0</v>
      </c>
      <c r="C14" s="131"/>
      <c r="D14" s="131">
        <v>1</v>
      </c>
      <c r="E14" s="131">
        <v>0</v>
      </c>
      <c r="F14" s="132">
        <v>1</v>
      </c>
      <c r="G14" s="133" t="s">
        <v>1153</v>
      </c>
      <c r="H14" s="46" t="s">
        <v>1154</v>
      </c>
      <c r="I14" s="134" t="s">
        <v>1155</v>
      </c>
      <c r="J14" s="46" t="s">
        <v>1156</v>
      </c>
      <c r="K14" s="134" t="s">
        <v>1157</v>
      </c>
      <c r="L14" s="166"/>
      <c r="O14" s="1" t="s">
        <v>1158</v>
      </c>
    </row>
    <row r="15" spans="2:30" x14ac:dyDescent="0.15">
      <c r="B15" s="130">
        <v>0</v>
      </c>
      <c r="C15" s="131"/>
      <c r="D15" s="131">
        <v>1</v>
      </c>
      <c r="E15" s="131">
        <v>1</v>
      </c>
      <c r="F15" s="132">
        <v>0</v>
      </c>
      <c r="G15" s="133" t="s">
        <v>1159</v>
      </c>
      <c r="H15" s="46" t="s">
        <v>1160</v>
      </c>
      <c r="I15" s="134" t="s">
        <v>1161</v>
      </c>
      <c r="J15" s="46" t="s">
        <v>1160</v>
      </c>
      <c r="K15" s="134" t="s">
        <v>1161</v>
      </c>
      <c r="L15" s="166"/>
      <c r="O15" s="1" t="s">
        <v>1162</v>
      </c>
    </row>
    <row r="16" spans="2:30" x14ac:dyDescent="0.15">
      <c r="B16" s="135">
        <v>0</v>
      </c>
      <c r="C16" s="136"/>
      <c r="D16" s="136">
        <v>1</v>
      </c>
      <c r="E16" s="136">
        <v>1</v>
      </c>
      <c r="F16" s="137">
        <v>1</v>
      </c>
      <c r="G16" s="138" t="s">
        <v>1163</v>
      </c>
      <c r="H16" s="139" t="s">
        <v>1164</v>
      </c>
      <c r="I16" s="140" t="s">
        <v>1165</v>
      </c>
      <c r="J16" s="139" t="s">
        <v>1164</v>
      </c>
      <c r="K16" s="140" t="s">
        <v>1145</v>
      </c>
      <c r="L16" s="166"/>
      <c r="O16" s="1" t="s">
        <v>1200</v>
      </c>
    </row>
    <row r="17" spans="2:30" x14ac:dyDescent="0.15">
      <c r="B17" s="121">
        <v>1</v>
      </c>
      <c r="C17" s="127"/>
      <c r="D17" s="127">
        <v>0</v>
      </c>
      <c r="E17" s="127">
        <v>0</v>
      </c>
      <c r="F17" s="122">
        <v>0</v>
      </c>
      <c r="G17" s="128" t="s">
        <v>110</v>
      </c>
      <c r="H17" s="123" t="s">
        <v>1125</v>
      </c>
      <c r="I17" s="129" t="s">
        <v>1126</v>
      </c>
      <c r="J17" s="123" t="s">
        <v>1124</v>
      </c>
      <c r="K17" s="129" t="s">
        <v>1127</v>
      </c>
      <c r="L17" s="166" t="s">
        <v>1166</v>
      </c>
    </row>
    <row r="18" spans="2:30" x14ac:dyDescent="0.15">
      <c r="B18" s="130">
        <v>1</v>
      </c>
      <c r="C18" s="131"/>
      <c r="D18" s="131">
        <v>0</v>
      </c>
      <c r="E18" s="131">
        <v>0</v>
      </c>
      <c r="F18" s="132">
        <v>1</v>
      </c>
      <c r="G18" s="133" t="s">
        <v>116</v>
      </c>
      <c r="H18" s="46" t="s">
        <v>1133</v>
      </c>
      <c r="I18" s="134" t="s">
        <v>1134</v>
      </c>
      <c r="J18" s="46" t="s">
        <v>1135</v>
      </c>
      <c r="K18" s="134" t="s">
        <v>1136</v>
      </c>
      <c r="L18" s="166"/>
      <c r="N18" s="1" t="s">
        <v>1167</v>
      </c>
    </row>
    <row r="19" spans="2:30" x14ac:dyDescent="0.15">
      <c r="B19" s="130">
        <v>1</v>
      </c>
      <c r="C19" s="131"/>
      <c r="D19" s="131">
        <v>0</v>
      </c>
      <c r="E19" s="131">
        <v>1</v>
      </c>
      <c r="F19" s="132">
        <v>0</v>
      </c>
      <c r="G19" s="133" t="s">
        <v>122</v>
      </c>
      <c r="H19" s="46" t="s">
        <v>1138</v>
      </c>
      <c r="I19" s="134" t="s">
        <v>1139</v>
      </c>
      <c r="J19" s="46" t="s">
        <v>1138</v>
      </c>
      <c r="K19" s="134" t="s">
        <v>1139</v>
      </c>
      <c r="L19" s="166"/>
      <c r="N19" s="1" t="s">
        <v>1123</v>
      </c>
      <c r="O19" s="173" t="s">
        <v>1138</v>
      </c>
      <c r="P19" s="188"/>
      <c r="Q19" s="188"/>
      <c r="R19" s="188"/>
      <c r="S19" s="188"/>
      <c r="T19" s="188"/>
      <c r="U19" s="188"/>
      <c r="V19" s="188"/>
      <c r="W19" s="188"/>
      <c r="X19" s="188"/>
      <c r="Y19" s="188"/>
      <c r="Z19" s="188"/>
      <c r="AA19" s="188"/>
      <c r="AB19" s="188"/>
      <c r="AC19" s="188"/>
      <c r="AD19" s="174"/>
    </row>
    <row r="20" spans="2:30" x14ac:dyDescent="0.15">
      <c r="B20" s="135">
        <v>1</v>
      </c>
      <c r="C20" s="136"/>
      <c r="D20" s="136">
        <v>0</v>
      </c>
      <c r="E20" s="136">
        <v>1</v>
      </c>
      <c r="F20" s="137">
        <v>1</v>
      </c>
      <c r="G20" s="138" t="s">
        <v>128</v>
      </c>
      <c r="H20" s="139" t="s">
        <v>1144</v>
      </c>
      <c r="I20" s="140" t="s">
        <v>1145</v>
      </c>
      <c r="J20" s="139" t="s">
        <v>1144</v>
      </c>
      <c r="K20" s="140" t="s">
        <v>1145</v>
      </c>
      <c r="L20" s="166"/>
      <c r="N20" s="1" t="s">
        <v>1129</v>
      </c>
      <c r="O20" s="173" t="s">
        <v>1168</v>
      </c>
      <c r="P20" s="188"/>
      <c r="Q20" s="188"/>
      <c r="R20" s="188"/>
      <c r="S20" s="188"/>
      <c r="T20" s="188"/>
      <c r="U20" s="188"/>
      <c r="V20" s="174"/>
      <c r="W20" s="173" t="s">
        <v>1169</v>
      </c>
      <c r="X20" s="188"/>
      <c r="Y20" s="188"/>
      <c r="Z20" s="188"/>
      <c r="AA20" s="188"/>
      <c r="AB20" s="188"/>
      <c r="AC20" s="188"/>
      <c r="AD20" s="174"/>
    </row>
    <row r="21" spans="2:30" x14ac:dyDescent="0.15">
      <c r="B21" s="121">
        <v>1</v>
      </c>
      <c r="C21" s="127"/>
      <c r="D21" s="127">
        <v>1</v>
      </c>
      <c r="E21" s="127">
        <v>0</v>
      </c>
      <c r="F21" s="122">
        <v>0</v>
      </c>
      <c r="G21" s="128" t="s">
        <v>135</v>
      </c>
      <c r="H21" s="123" t="s">
        <v>1125</v>
      </c>
      <c r="I21" s="129" t="s">
        <v>1126</v>
      </c>
      <c r="J21" s="123" t="s">
        <v>1124</v>
      </c>
      <c r="K21" s="129" t="s">
        <v>1127</v>
      </c>
      <c r="L21" s="166" t="s">
        <v>1170</v>
      </c>
      <c r="N21" s="1" t="s">
        <v>1137</v>
      </c>
      <c r="O21" s="29">
        <v>15</v>
      </c>
      <c r="P21" s="29">
        <v>14</v>
      </c>
      <c r="Q21" s="29">
        <v>13</v>
      </c>
      <c r="R21" s="29">
        <v>12</v>
      </c>
      <c r="S21" s="29">
        <v>11</v>
      </c>
      <c r="T21" s="29">
        <v>10</v>
      </c>
      <c r="U21" s="29">
        <v>9</v>
      </c>
      <c r="V21" s="29">
        <v>8</v>
      </c>
      <c r="W21" s="29">
        <v>7</v>
      </c>
      <c r="X21" s="29">
        <v>6</v>
      </c>
      <c r="Y21" s="29">
        <v>5</v>
      </c>
      <c r="Z21" s="29">
        <v>4</v>
      </c>
      <c r="AA21" s="29">
        <v>3</v>
      </c>
      <c r="AB21" s="29">
        <v>2</v>
      </c>
      <c r="AC21" s="29">
        <v>1</v>
      </c>
      <c r="AD21" s="29">
        <v>0</v>
      </c>
    </row>
    <row r="22" spans="2:30" x14ac:dyDescent="0.15">
      <c r="B22" s="130">
        <v>1</v>
      </c>
      <c r="C22" s="131"/>
      <c r="D22" s="131">
        <v>1</v>
      </c>
      <c r="E22" s="131">
        <v>0</v>
      </c>
      <c r="F22" s="132">
        <v>1</v>
      </c>
      <c r="G22" s="133" t="s">
        <v>141</v>
      </c>
      <c r="H22" s="46" t="s">
        <v>1133</v>
      </c>
      <c r="I22" s="134" t="s">
        <v>1134</v>
      </c>
      <c r="J22" s="46" t="s">
        <v>1135</v>
      </c>
      <c r="K22" s="134" t="s">
        <v>1136</v>
      </c>
      <c r="L22" s="166"/>
      <c r="O22" s="29"/>
      <c r="P22" s="29"/>
      <c r="Q22" s="29"/>
      <c r="R22" s="29"/>
      <c r="S22" s="29"/>
      <c r="T22" s="29"/>
      <c r="U22" s="29"/>
      <c r="V22" s="29"/>
      <c r="W22" s="29"/>
      <c r="X22" s="29"/>
      <c r="Y22" s="29"/>
      <c r="Z22" s="29"/>
      <c r="AA22" s="29"/>
      <c r="AB22" s="29"/>
      <c r="AC22" s="29"/>
      <c r="AD22" s="29"/>
    </row>
    <row r="23" spans="2:30" x14ac:dyDescent="0.15">
      <c r="B23" s="130">
        <v>1</v>
      </c>
      <c r="C23" s="131"/>
      <c r="D23" s="131">
        <v>1</v>
      </c>
      <c r="E23" s="131">
        <v>1</v>
      </c>
      <c r="F23" s="132">
        <v>0</v>
      </c>
      <c r="G23" s="133" t="s">
        <v>147</v>
      </c>
      <c r="H23" s="46" t="s">
        <v>1138</v>
      </c>
      <c r="I23" s="134" t="s">
        <v>1139</v>
      </c>
      <c r="J23" s="46" t="s">
        <v>1138</v>
      </c>
      <c r="K23" s="134" t="s">
        <v>1139</v>
      </c>
      <c r="L23" s="166"/>
    </row>
    <row r="24" spans="2:30" x14ac:dyDescent="0.15">
      <c r="B24" s="135">
        <v>1</v>
      </c>
      <c r="C24" s="136"/>
      <c r="D24" s="136">
        <v>1</v>
      </c>
      <c r="E24" s="136">
        <v>1</v>
      </c>
      <c r="F24" s="137">
        <v>1</v>
      </c>
      <c r="G24" s="138" t="s">
        <v>150</v>
      </c>
      <c r="H24" s="139" t="s">
        <v>1144</v>
      </c>
      <c r="I24" s="140" t="s">
        <v>1145</v>
      </c>
      <c r="J24" s="139" t="s">
        <v>1144</v>
      </c>
      <c r="K24" s="140" t="s">
        <v>1145</v>
      </c>
      <c r="L24" s="166"/>
      <c r="N24" s="1" t="s">
        <v>1123</v>
      </c>
      <c r="O24" s="166" t="s">
        <v>1144</v>
      </c>
      <c r="P24" s="166"/>
      <c r="Q24" s="166"/>
      <c r="R24" s="166"/>
      <c r="S24" s="166"/>
      <c r="T24" s="166"/>
      <c r="U24" s="166"/>
      <c r="V24" s="166"/>
      <c r="W24" s="166"/>
      <c r="X24" s="166"/>
      <c r="Y24" s="166"/>
      <c r="Z24" s="166"/>
      <c r="AA24" s="166"/>
      <c r="AB24" s="166"/>
      <c r="AC24" s="166"/>
      <c r="AD24" s="166"/>
    </row>
    <row r="25" spans="2:30" x14ac:dyDescent="0.15">
      <c r="B25" s="1" t="s">
        <v>1199</v>
      </c>
      <c r="N25" s="1" t="s">
        <v>1129</v>
      </c>
      <c r="O25" s="166" t="s">
        <v>1171</v>
      </c>
      <c r="P25" s="166"/>
      <c r="Q25" s="166"/>
      <c r="R25" s="166"/>
      <c r="S25" s="166"/>
      <c r="T25" s="166"/>
      <c r="U25" s="166"/>
      <c r="V25" s="166"/>
      <c r="W25" s="166" t="s">
        <v>1172</v>
      </c>
      <c r="X25" s="166"/>
      <c r="Y25" s="166"/>
      <c r="Z25" s="166"/>
      <c r="AA25" s="166"/>
      <c r="AB25" s="166"/>
      <c r="AC25" s="166"/>
      <c r="AD25" s="166"/>
    </row>
    <row r="26" spans="2:30" x14ac:dyDescent="0.15">
      <c r="N26" s="1" t="s">
        <v>1137</v>
      </c>
      <c r="O26" s="29">
        <v>31</v>
      </c>
      <c r="P26" s="29">
        <f>O26-1</f>
        <v>30</v>
      </c>
      <c r="Q26" s="29">
        <f t="shared" ref="Q26:AD26" si="0">P26-1</f>
        <v>29</v>
      </c>
      <c r="R26" s="29">
        <f t="shared" si="0"/>
        <v>28</v>
      </c>
      <c r="S26" s="29">
        <f t="shared" si="0"/>
        <v>27</v>
      </c>
      <c r="T26" s="29">
        <f t="shared" si="0"/>
        <v>26</v>
      </c>
      <c r="U26" s="29">
        <f t="shared" si="0"/>
        <v>25</v>
      </c>
      <c r="V26" s="29">
        <f t="shared" si="0"/>
        <v>24</v>
      </c>
      <c r="W26" s="29">
        <f t="shared" si="0"/>
        <v>23</v>
      </c>
      <c r="X26" s="29">
        <f t="shared" si="0"/>
        <v>22</v>
      </c>
      <c r="Y26" s="29">
        <f t="shared" si="0"/>
        <v>21</v>
      </c>
      <c r="Z26" s="29">
        <f t="shared" si="0"/>
        <v>20</v>
      </c>
      <c r="AA26" s="29">
        <f t="shared" si="0"/>
        <v>19</v>
      </c>
      <c r="AB26" s="29">
        <f t="shared" si="0"/>
        <v>18</v>
      </c>
      <c r="AC26" s="29">
        <f t="shared" si="0"/>
        <v>17</v>
      </c>
      <c r="AD26" s="29">
        <f t="shared" si="0"/>
        <v>16</v>
      </c>
    </row>
    <row r="27" spans="2:30" x14ac:dyDescent="0.15">
      <c r="B27" s="141" t="s">
        <v>1173</v>
      </c>
      <c r="O27" s="29"/>
      <c r="P27" s="29"/>
      <c r="Q27" s="29"/>
      <c r="R27" s="29"/>
      <c r="S27" s="29"/>
      <c r="T27" s="29"/>
      <c r="U27" s="29"/>
      <c r="V27" s="29"/>
      <c r="W27" s="29"/>
      <c r="X27" s="29"/>
      <c r="Y27" s="29"/>
      <c r="Z27" s="29"/>
      <c r="AA27" s="29"/>
      <c r="AB27" s="29"/>
      <c r="AC27" s="29"/>
      <c r="AD27" s="29"/>
    </row>
    <row r="28" spans="2:30" x14ac:dyDescent="0.15">
      <c r="B28" s="141" t="s">
        <v>1174</v>
      </c>
    </row>
    <row r="29" spans="2:30" x14ac:dyDescent="0.15">
      <c r="B29" s="141" t="s">
        <v>1175</v>
      </c>
      <c r="O29" s="1" t="s">
        <v>1116</v>
      </c>
    </row>
    <row r="30" spans="2:30" x14ac:dyDescent="0.15">
      <c r="O30" s="1" t="s">
        <v>1176</v>
      </c>
    </row>
    <row r="31" spans="2:30" x14ac:dyDescent="0.15">
      <c r="B31" s="141" t="s">
        <v>1177</v>
      </c>
      <c r="O31" s="1" t="s">
        <v>1201</v>
      </c>
    </row>
    <row r="32" spans="2:30" x14ac:dyDescent="0.15">
      <c r="B32" s="141" t="s">
        <v>1347</v>
      </c>
      <c r="O32" s="1" t="s">
        <v>1115</v>
      </c>
      <c r="P32" s="142"/>
      <c r="Q32" s="142"/>
      <c r="R32" s="142"/>
      <c r="S32" s="142"/>
      <c r="T32" s="142"/>
      <c r="U32" s="142"/>
      <c r="V32" s="142"/>
      <c r="W32" s="142"/>
      <c r="X32" s="142"/>
      <c r="Y32" s="142"/>
      <c r="Z32" s="142"/>
      <c r="AA32" s="142"/>
      <c r="AB32" s="142"/>
      <c r="AC32" s="142"/>
      <c r="AD32" s="142"/>
    </row>
    <row r="33" spans="2:30" x14ac:dyDescent="0.15">
      <c r="B33" s="141" t="s">
        <v>1178</v>
      </c>
      <c r="O33" s="1" t="s">
        <v>1179</v>
      </c>
      <c r="P33" s="142"/>
      <c r="Q33" s="142"/>
      <c r="R33" s="142"/>
      <c r="S33" s="142"/>
      <c r="T33" s="142"/>
      <c r="U33" s="142"/>
      <c r="V33" s="142"/>
      <c r="W33" s="142"/>
      <c r="X33" s="142"/>
      <c r="Y33" s="142"/>
      <c r="Z33" s="142"/>
      <c r="AA33" s="142"/>
      <c r="AB33" s="142"/>
      <c r="AC33" s="142"/>
      <c r="AD33" s="142"/>
    </row>
    <row r="34" spans="2:30" x14ac:dyDescent="0.15">
      <c r="B34" s="141" t="s">
        <v>1180</v>
      </c>
    </row>
    <row r="35" spans="2:30" x14ac:dyDescent="0.15">
      <c r="B35" s="141" t="s">
        <v>1181</v>
      </c>
      <c r="N35" s="1" t="s">
        <v>1182</v>
      </c>
    </row>
    <row r="36" spans="2:30" x14ac:dyDescent="0.15">
      <c r="B36" s="141" t="s">
        <v>1183</v>
      </c>
      <c r="N36" s="1" t="s">
        <v>1123</v>
      </c>
      <c r="O36" s="166" t="s">
        <v>1125</v>
      </c>
      <c r="P36" s="166"/>
      <c r="Q36" s="166"/>
      <c r="R36" s="166"/>
      <c r="S36" s="166"/>
      <c r="T36" s="166"/>
      <c r="U36" s="166"/>
      <c r="V36" s="166"/>
      <c r="W36" s="166"/>
      <c r="X36" s="166"/>
      <c r="Y36" s="166"/>
      <c r="Z36" s="166"/>
      <c r="AA36" s="166"/>
      <c r="AB36" s="166"/>
      <c r="AC36" s="166"/>
      <c r="AD36" s="166"/>
    </row>
    <row r="37" spans="2:30" x14ac:dyDescent="0.15">
      <c r="B37" s="141" t="s">
        <v>1184</v>
      </c>
      <c r="N37" s="1" t="s">
        <v>1129</v>
      </c>
      <c r="O37" s="166" t="s">
        <v>1185</v>
      </c>
      <c r="P37" s="166"/>
      <c r="Q37" s="166"/>
      <c r="R37" s="166"/>
      <c r="S37" s="166"/>
      <c r="T37" s="166"/>
      <c r="U37" s="166"/>
      <c r="V37" s="166"/>
      <c r="W37" s="166" t="s">
        <v>1186</v>
      </c>
      <c r="X37" s="166"/>
      <c r="Y37" s="166"/>
      <c r="Z37" s="166"/>
      <c r="AA37" s="166"/>
      <c r="AB37" s="166"/>
      <c r="AC37" s="166"/>
      <c r="AD37" s="166"/>
    </row>
    <row r="38" spans="2:30" x14ac:dyDescent="0.15">
      <c r="B38" s="141" t="s">
        <v>1187</v>
      </c>
      <c r="N38" s="1" t="s">
        <v>1137</v>
      </c>
      <c r="O38" s="29">
        <v>15</v>
      </c>
      <c r="P38" s="29">
        <v>14</v>
      </c>
      <c r="Q38" s="29">
        <v>13</v>
      </c>
      <c r="R38" s="29">
        <v>12</v>
      </c>
      <c r="S38" s="29">
        <v>11</v>
      </c>
      <c r="T38" s="29">
        <v>10</v>
      </c>
      <c r="U38" s="29">
        <v>9</v>
      </c>
      <c r="V38" s="29">
        <v>8</v>
      </c>
      <c r="W38" s="29">
        <v>7</v>
      </c>
      <c r="X38" s="29">
        <v>6</v>
      </c>
      <c r="Y38" s="29">
        <v>5</v>
      </c>
      <c r="Z38" s="29">
        <v>4</v>
      </c>
      <c r="AA38" s="29">
        <v>3</v>
      </c>
      <c r="AB38" s="29">
        <v>2</v>
      </c>
      <c r="AC38" s="29">
        <v>1</v>
      </c>
      <c r="AD38" s="29">
        <v>0</v>
      </c>
    </row>
    <row r="39" spans="2:30" x14ac:dyDescent="0.15">
      <c r="B39" s="141" t="s">
        <v>1188</v>
      </c>
      <c r="O39" s="29"/>
      <c r="P39" s="29"/>
      <c r="Q39" s="29"/>
      <c r="R39" s="29"/>
      <c r="S39" s="29"/>
      <c r="T39" s="29"/>
      <c r="U39" s="29"/>
      <c r="V39" s="29"/>
      <c r="W39" s="29"/>
      <c r="X39" s="29"/>
      <c r="Y39" s="29"/>
      <c r="Z39" s="29"/>
      <c r="AA39" s="29"/>
      <c r="AB39" s="29"/>
      <c r="AC39" s="29"/>
      <c r="AD39" s="29"/>
    </row>
    <row r="40" spans="2:30" x14ac:dyDescent="0.15">
      <c r="B40" s="141" t="s">
        <v>1348</v>
      </c>
    </row>
    <row r="41" spans="2:30" x14ac:dyDescent="0.15">
      <c r="B41" s="141" t="s">
        <v>1180</v>
      </c>
      <c r="O41" s="1" t="s">
        <v>1115</v>
      </c>
    </row>
    <row r="42" spans="2:30" x14ac:dyDescent="0.15">
      <c r="B42" s="141" t="s">
        <v>1181</v>
      </c>
      <c r="O42" s="1" t="s">
        <v>1189</v>
      </c>
    </row>
    <row r="43" spans="2:30" x14ac:dyDescent="0.15">
      <c r="B43" s="141" t="s">
        <v>1183</v>
      </c>
    </row>
    <row r="44" spans="2:30" x14ac:dyDescent="0.15">
      <c r="B44" s="141" t="s">
        <v>1184</v>
      </c>
      <c r="N44" s="1" t="s">
        <v>1190</v>
      </c>
    </row>
    <row r="45" spans="2:30" x14ac:dyDescent="0.15">
      <c r="N45" s="1" t="s">
        <v>1123</v>
      </c>
      <c r="O45" s="166" t="s">
        <v>1191</v>
      </c>
      <c r="P45" s="166"/>
      <c r="Q45" s="166"/>
      <c r="R45" s="166"/>
      <c r="S45" s="166"/>
      <c r="T45" s="166"/>
      <c r="U45" s="166"/>
      <c r="V45" s="166"/>
      <c r="W45" s="166"/>
      <c r="X45" s="166"/>
      <c r="Y45" s="166"/>
      <c r="Z45" s="166"/>
      <c r="AA45" s="166"/>
      <c r="AB45" s="166"/>
      <c r="AC45" s="166"/>
      <c r="AD45" s="166"/>
    </row>
    <row r="46" spans="2:30" x14ac:dyDescent="0.15">
      <c r="N46" s="1" t="s">
        <v>1129</v>
      </c>
      <c r="O46" s="236" t="s">
        <v>1192</v>
      </c>
      <c r="P46" s="166"/>
      <c r="Q46" s="166"/>
      <c r="R46" s="166"/>
      <c r="S46" s="166"/>
      <c r="T46" s="166"/>
      <c r="U46" s="166"/>
      <c r="V46" s="166"/>
      <c r="W46" s="166" t="s">
        <v>1193</v>
      </c>
      <c r="X46" s="166"/>
      <c r="Y46" s="166"/>
      <c r="Z46" s="166"/>
      <c r="AA46" s="166"/>
      <c r="AB46" s="166"/>
      <c r="AC46" s="166"/>
      <c r="AD46" s="166"/>
    </row>
    <row r="47" spans="2:30" x14ac:dyDescent="0.15">
      <c r="N47" s="1" t="s">
        <v>1137</v>
      </c>
      <c r="O47" s="29">
        <v>15</v>
      </c>
      <c r="P47" s="29">
        <v>14</v>
      </c>
      <c r="Q47" s="29">
        <v>13</v>
      </c>
      <c r="R47" s="29">
        <v>12</v>
      </c>
      <c r="S47" s="29">
        <v>11</v>
      </c>
      <c r="T47" s="29">
        <v>10</v>
      </c>
      <c r="U47" s="29">
        <v>9</v>
      </c>
      <c r="V47" s="29">
        <v>8</v>
      </c>
      <c r="W47" s="29">
        <v>7</v>
      </c>
      <c r="X47" s="29">
        <v>6</v>
      </c>
      <c r="Y47" s="29">
        <v>5</v>
      </c>
      <c r="Z47" s="29">
        <v>4</v>
      </c>
      <c r="AA47" s="29">
        <v>3</v>
      </c>
      <c r="AB47" s="29">
        <v>2</v>
      </c>
      <c r="AC47" s="29">
        <v>1</v>
      </c>
      <c r="AD47" s="29">
        <v>0</v>
      </c>
    </row>
    <row r="48" spans="2:30" x14ac:dyDescent="0.15">
      <c r="O48" s="29">
        <v>0</v>
      </c>
      <c r="P48" s="29">
        <v>0</v>
      </c>
      <c r="Q48" s="29">
        <v>0</v>
      </c>
      <c r="R48" s="29">
        <v>0</v>
      </c>
      <c r="S48" s="29">
        <v>0</v>
      </c>
      <c r="T48" s="29">
        <v>0</v>
      </c>
      <c r="U48" s="29">
        <v>0</v>
      </c>
      <c r="V48" s="29">
        <v>0</v>
      </c>
      <c r="W48" s="29"/>
      <c r="X48" s="29"/>
      <c r="Y48" s="29"/>
      <c r="Z48" s="29"/>
      <c r="AA48" s="29"/>
      <c r="AB48" s="29"/>
      <c r="AC48" s="29"/>
      <c r="AD48" s="29"/>
    </row>
    <row r="50" spans="14:30" x14ac:dyDescent="0.15">
      <c r="O50" s="1" t="s">
        <v>1116</v>
      </c>
    </row>
    <row r="51" spans="14:30" x14ac:dyDescent="0.15">
      <c r="O51" s="1" t="s">
        <v>1194</v>
      </c>
    </row>
    <row r="52" spans="14:30" x14ac:dyDescent="0.15">
      <c r="O52" s="142"/>
      <c r="P52" s="142"/>
      <c r="Q52" s="142"/>
      <c r="R52" s="142"/>
      <c r="S52" s="142"/>
      <c r="T52" s="142"/>
      <c r="U52" s="142"/>
      <c r="V52" s="142"/>
      <c r="W52" s="142"/>
      <c r="X52" s="142"/>
      <c r="Y52" s="142"/>
      <c r="Z52" s="142"/>
      <c r="AA52" s="142"/>
      <c r="AB52" s="142"/>
      <c r="AC52" s="142"/>
      <c r="AD52" s="142"/>
    </row>
    <row r="53" spans="14:30" x14ac:dyDescent="0.15">
      <c r="N53" s="1" t="s">
        <v>1195</v>
      </c>
    </row>
    <row r="54" spans="14:30" x14ac:dyDescent="0.15">
      <c r="N54" s="1" t="s">
        <v>1123</v>
      </c>
      <c r="O54" s="166" t="s">
        <v>1133</v>
      </c>
      <c r="P54" s="166"/>
      <c r="Q54" s="166"/>
      <c r="R54" s="166"/>
      <c r="S54" s="166"/>
      <c r="T54" s="166"/>
      <c r="U54" s="166"/>
      <c r="V54" s="166"/>
      <c r="W54" s="166"/>
      <c r="X54" s="166"/>
      <c r="Y54" s="166"/>
      <c r="Z54" s="166"/>
      <c r="AA54" s="166"/>
      <c r="AB54" s="166"/>
      <c r="AC54" s="166"/>
      <c r="AD54" s="166"/>
    </row>
    <row r="55" spans="14:30" x14ac:dyDescent="0.15">
      <c r="N55" s="1" t="s">
        <v>1129</v>
      </c>
      <c r="O55" s="236" t="s">
        <v>1196</v>
      </c>
      <c r="P55" s="166"/>
      <c r="Q55" s="166"/>
      <c r="R55" s="166"/>
      <c r="S55" s="166"/>
      <c r="T55" s="166"/>
      <c r="U55" s="166"/>
      <c r="V55" s="166"/>
      <c r="W55" s="166" t="s">
        <v>1197</v>
      </c>
      <c r="X55" s="166"/>
      <c r="Y55" s="166"/>
      <c r="Z55" s="166"/>
      <c r="AA55" s="166"/>
      <c r="AB55" s="166"/>
      <c r="AC55" s="166"/>
      <c r="AD55" s="166"/>
    </row>
    <row r="56" spans="14:30" x14ac:dyDescent="0.15">
      <c r="N56" s="1" t="s">
        <v>1137</v>
      </c>
      <c r="O56" s="29">
        <v>15</v>
      </c>
      <c r="P56" s="29">
        <v>14</v>
      </c>
      <c r="Q56" s="29">
        <v>13</v>
      </c>
      <c r="R56" s="29">
        <v>12</v>
      </c>
      <c r="S56" s="29">
        <v>11</v>
      </c>
      <c r="T56" s="29">
        <v>10</v>
      </c>
      <c r="U56" s="29">
        <v>9</v>
      </c>
      <c r="V56" s="29">
        <v>8</v>
      </c>
      <c r="W56" s="29">
        <v>7</v>
      </c>
      <c r="X56" s="29">
        <v>6</v>
      </c>
      <c r="Y56" s="29">
        <v>5</v>
      </c>
      <c r="Z56" s="29">
        <v>4</v>
      </c>
      <c r="AA56" s="29">
        <v>3</v>
      </c>
      <c r="AB56" s="29">
        <v>2</v>
      </c>
      <c r="AC56" s="29">
        <v>1</v>
      </c>
      <c r="AD56" s="29">
        <v>0</v>
      </c>
    </row>
    <row r="57" spans="14:30" x14ac:dyDescent="0.15">
      <c r="O57" s="29"/>
      <c r="P57" s="29"/>
      <c r="Q57" s="29"/>
      <c r="R57" s="29"/>
      <c r="S57" s="29"/>
      <c r="T57" s="29"/>
      <c r="U57" s="29"/>
      <c r="V57" s="29"/>
      <c r="W57" s="29"/>
      <c r="X57" s="29"/>
      <c r="Y57" s="29"/>
      <c r="Z57" s="29"/>
      <c r="AA57" s="29"/>
      <c r="AB57" s="29"/>
      <c r="AC57" s="29"/>
      <c r="AD57" s="29"/>
    </row>
    <row r="59" spans="14:30" x14ac:dyDescent="0.15">
      <c r="O59" s="1" t="s">
        <v>1115</v>
      </c>
    </row>
    <row r="60" spans="14:30" x14ac:dyDescent="0.15">
      <c r="O60" s="1" t="s">
        <v>1198</v>
      </c>
    </row>
    <row r="61" spans="14:30" x14ac:dyDescent="0.15">
      <c r="O61" s="142"/>
      <c r="P61" s="142"/>
      <c r="Q61" s="142"/>
      <c r="R61" s="142"/>
      <c r="S61" s="142"/>
      <c r="T61" s="142"/>
      <c r="U61" s="142"/>
      <c r="V61" s="142"/>
      <c r="W61" s="142"/>
      <c r="X61" s="142"/>
      <c r="Y61" s="142"/>
      <c r="Z61" s="142"/>
      <c r="AA61" s="142"/>
      <c r="AB61" s="142"/>
      <c r="AC61" s="142"/>
      <c r="AD61" s="142"/>
    </row>
    <row r="69" spans="15:30" x14ac:dyDescent="0.15">
      <c r="O69" s="143"/>
    </row>
    <row r="70" spans="15:30" x14ac:dyDescent="0.15">
      <c r="O70" s="142"/>
      <c r="P70" s="142"/>
      <c r="Q70" s="142"/>
      <c r="R70" s="142"/>
      <c r="S70" s="142"/>
      <c r="T70" s="142"/>
      <c r="U70" s="142"/>
      <c r="V70" s="142"/>
      <c r="W70" s="142"/>
      <c r="X70" s="142"/>
      <c r="Y70" s="142"/>
      <c r="Z70" s="142"/>
      <c r="AA70" s="142"/>
      <c r="AB70" s="142"/>
      <c r="AC70" s="142"/>
      <c r="AD70" s="142"/>
    </row>
    <row r="71" spans="15:30" x14ac:dyDescent="0.15">
      <c r="O71" s="142"/>
      <c r="P71" s="142"/>
      <c r="Q71" s="142"/>
      <c r="R71" s="142"/>
      <c r="S71" s="142"/>
      <c r="T71" s="142"/>
      <c r="U71" s="142"/>
      <c r="V71" s="142"/>
      <c r="W71" s="142"/>
      <c r="X71" s="142"/>
      <c r="Y71" s="142"/>
      <c r="Z71" s="142"/>
      <c r="AA71" s="142"/>
      <c r="AB71" s="142"/>
      <c r="AC71" s="142"/>
      <c r="AD71" s="142"/>
    </row>
  </sheetData>
  <mergeCells count="27">
    <mergeCell ref="O46:V46"/>
    <mergeCell ref="W46:AD46"/>
    <mergeCell ref="O54:AD54"/>
    <mergeCell ref="O55:V55"/>
    <mergeCell ref="W55:AD55"/>
    <mergeCell ref="O45:AD45"/>
    <mergeCell ref="L13:L16"/>
    <mergeCell ref="L17:L20"/>
    <mergeCell ref="O19:AD19"/>
    <mergeCell ref="O20:V20"/>
    <mergeCell ref="W20:AD20"/>
    <mergeCell ref="L21:L24"/>
    <mergeCell ref="O24:AD24"/>
    <mergeCell ref="O25:V25"/>
    <mergeCell ref="W25:AD25"/>
    <mergeCell ref="O36:AD36"/>
    <mergeCell ref="O37:V37"/>
    <mergeCell ref="W37:AD37"/>
    <mergeCell ref="L9:L12"/>
    <mergeCell ref="O9:V9"/>
    <mergeCell ref="W9:AD9"/>
    <mergeCell ref="W11:AD11"/>
    <mergeCell ref="B7:G7"/>
    <mergeCell ref="H7:I7"/>
    <mergeCell ref="J7:K7"/>
    <mergeCell ref="L7:L8"/>
    <mergeCell ref="O8:AD8"/>
  </mergeCells>
  <phoneticPr fontId="1"/>
  <pageMargins left="0.7" right="0.7" top="0.75" bottom="0.75" header="0.3" footer="0.3"/>
  <pageSetup paperSize="9" orientation="portrait"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3F3D0-6A1F-4B42-B1DD-7018918BBFA3}">
  <dimension ref="B2:AO116"/>
  <sheetViews>
    <sheetView showGridLines="0" zoomScale="85" zoomScaleNormal="85" workbookViewId="0">
      <selection activeCell="B66" sqref="B66:B67"/>
    </sheetView>
  </sheetViews>
  <sheetFormatPr defaultRowHeight="13.5" x14ac:dyDescent="0.15"/>
  <cols>
    <col min="1" max="1" width="4.625" style="62" customWidth="1"/>
    <col min="2" max="33" width="9" style="62"/>
    <col min="34" max="41" width="4.625" style="62" customWidth="1"/>
    <col min="42" max="16384" width="9" style="62"/>
  </cols>
  <sheetData>
    <row r="2" spans="2:41" ht="17.25" x14ac:dyDescent="0.15">
      <c r="B2" s="144" t="s">
        <v>1205</v>
      </c>
    </row>
    <row r="4" spans="2:41" x14ac:dyDescent="0.15">
      <c r="B4" s="62" t="s">
        <v>1206</v>
      </c>
    </row>
    <row r="5" spans="2:41" x14ac:dyDescent="0.15">
      <c r="B5" s="62" t="s">
        <v>1207</v>
      </c>
    </row>
    <row r="6" spans="2:41" x14ac:dyDescent="0.15">
      <c r="B6" s="62" t="s">
        <v>1359</v>
      </c>
    </row>
    <row r="7" spans="2:41" customFormat="1" x14ac:dyDescent="0.15">
      <c r="B7" s="145" t="s">
        <v>1208</v>
      </c>
      <c r="C7" s="146" t="s">
        <v>4</v>
      </c>
      <c r="D7" s="245" t="s">
        <v>1209</v>
      </c>
      <c r="E7" s="246"/>
      <c r="F7" s="246"/>
      <c r="G7" s="246"/>
      <c r="H7" s="245" t="s">
        <v>1210</v>
      </c>
      <c r="I7" s="246"/>
      <c r="J7" s="246"/>
      <c r="K7" s="246"/>
      <c r="L7" s="245" t="s">
        <v>1211</v>
      </c>
      <c r="M7" s="246"/>
      <c r="N7" s="246"/>
      <c r="O7" s="246"/>
      <c r="P7" s="245" t="s">
        <v>1212</v>
      </c>
      <c r="Q7" s="246"/>
      <c r="R7" s="246"/>
      <c r="S7" s="246"/>
      <c r="T7" s="62"/>
      <c r="AH7" s="165" t="s">
        <v>1360</v>
      </c>
      <c r="AI7" s="165" t="s">
        <v>1361</v>
      </c>
      <c r="AJ7" s="165" t="s">
        <v>1362</v>
      </c>
      <c r="AK7" s="165" t="s">
        <v>1363</v>
      </c>
      <c r="AL7" s="165" t="s">
        <v>1364</v>
      </c>
      <c r="AM7" s="165" t="s">
        <v>1365</v>
      </c>
      <c r="AN7" s="165" t="s">
        <v>1366</v>
      </c>
      <c r="AO7" s="165" t="s">
        <v>1367</v>
      </c>
    </row>
    <row r="8" spans="2:41" customFormat="1" x14ac:dyDescent="0.15">
      <c r="B8" s="239" t="s">
        <v>1213</v>
      </c>
      <c r="C8" s="239" t="s">
        <v>1214</v>
      </c>
      <c r="D8" s="245" t="s">
        <v>1215</v>
      </c>
      <c r="E8" s="246"/>
      <c r="F8" s="246"/>
      <c r="G8" s="246"/>
      <c r="H8" s="245" t="s">
        <v>1216</v>
      </c>
      <c r="I8" s="246"/>
      <c r="J8" s="246"/>
      <c r="K8" s="246"/>
      <c r="L8" s="245" t="s">
        <v>1217</v>
      </c>
      <c r="M8" s="246"/>
      <c r="N8" s="246"/>
      <c r="O8" s="246"/>
      <c r="P8" s="245" t="s">
        <v>1218</v>
      </c>
      <c r="Q8" s="246"/>
      <c r="R8" s="246"/>
      <c r="S8" s="246"/>
      <c r="T8" s="62"/>
    </row>
    <row r="9" spans="2:41" customFormat="1" x14ac:dyDescent="0.15">
      <c r="B9" s="240"/>
      <c r="C9" s="240"/>
      <c r="D9" s="151" t="s">
        <v>1219</v>
      </c>
      <c r="E9" s="151" t="s">
        <v>1220</v>
      </c>
      <c r="F9" s="151" t="s">
        <v>1221</v>
      </c>
      <c r="G9" s="151" t="s">
        <v>1222</v>
      </c>
      <c r="H9" s="151" t="s">
        <v>1223</v>
      </c>
      <c r="I9" s="151" t="s">
        <v>1224</v>
      </c>
      <c r="J9" s="151" t="s">
        <v>1225</v>
      </c>
      <c r="K9" s="151" t="s">
        <v>1226</v>
      </c>
      <c r="L9" s="151" t="s">
        <v>1227</v>
      </c>
      <c r="M9" s="151" t="s">
        <v>1228</v>
      </c>
      <c r="N9" s="151" t="s">
        <v>1229</v>
      </c>
      <c r="O9" s="151" t="s">
        <v>1230</v>
      </c>
      <c r="P9" s="151" t="s">
        <v>1231</v>
      </c>
      <c r="Q9" s="151" t="s">
        <v>1232</v>
      </c>
      <c r="R9" s="151" t="s">
        <v>1233</v>
      </c>
      <c r="S9" s="151" t="s">
        <v>1234</v>
      </c>
      <c r="T9" s="62"/>
    </row>
    <row r="10" spans="2:41" customFormat="1" x14ac:dyDescent="0.15">
      <c r="B10" s="62" t="s">
        <v>1235</v>
      </c>
      <c r="C10" s="62"/>
      <c r="D10" s="62"/>
      <c r="E10" s="62"/>
      <c r="F10" s="62"/>
      <c r="G10" s="62"/>
      <c r="H10" s="62"/>
      <c r="I10" s="62"/>
      <c r="J10" s="62"/>
      <c r="K10" s="62"/>
      <c r="L10" s="62"/>
      <c r="M10" s="62"/>
      <c r="N10" s="62"/>
      <c r="O10" s="62"/>
      <c r="P10" s="62"/>
      <c r="Q10" s="62"/>
      <c r="R10" s="62"/>
      <c r="S10" s="62"/>
      <c r="T10" s="62"/>
    </row>
    <row r="11" spans="2:41" customFormat="1" x14ac:dyDescent="0.15">
      <c r="B11" s="62"/>
      <c r="C11" s="62"/>
      <c r="D11" s="62"/>
      <c r="E11" s="62"/>
      <c r="F11" s="62"/>
      <c r="G11" s="62"/>
      <c r="H11" s="62"/>
      <c r="I11" s="62"/>
      <c r="J11" s="62"/>
      <c r="K11" s="62"/>
      <c r="L11" s="62"/>
      <c r="M11" s="62"/>
      <c r="N11" s="62"/>
      <c r="O11" s="62"/>
      <c r="P11" s="62"/>
      <c r="Q11" s="62"/>
      <c r="R11" s="62"/>
      <c r="S11" s="62"/>
      <c r="T11" s="62"/>
    </row>
    <row r="12" spans="2:41" customFormat="1" x14ac:dyDescent="0.15">
      <c r="B12" s="62" t="s">
        <v>1316</v>
      </c>
      <c r="C12" s="62"/>
      <c r="D12" s="62"/>
      <c r="E12" s="62"/>
      <c r="F12" s="62"/>
      <c r="G12" s="62"/>
      <c r="H12" s="62"/>
      <c r="I12" s="62"/>
      <c r="J12" s="62"/>
      <c r="K12" s="62"/>
      <c r="L12" s="62"/>
      <c r="M12" s="62"/>
      <c r="N12" s="62"/>
      <c r="O12" s="62"/>
      <c r="P12" s="62"/>
      <c r="Q12" s="62"/>
      <c r="R12" s="62"/>
      <c r="S12" s="62"/>
      <c r="T12" s="62"/>
    </row>
    <row r="13" spans="2:41" customFormat="1" x14ac:dyDescent="0.15">
      <c r="B13" s="62" t="s">
        <v>1236</v>
      </c>
      <c r="C13" s="62"/>
      <c r="D13" s="62"/>
      <c r="E13" s="62"/>
      <c r="F13" s="62"/>
      <c r="G13" s="62"/>
      <c r="H13" s="62"/>
      <c r="I13" s="62"/>
      <c r="J13" s="62"/>
      <c r="K13" s="62"/>
      <c r="L13" s="62"/>
      <c r="M13" s="62"/>
      <c r="N13" s="62"/>
      <c r="O13" s="62"/>
      <c r="P13" s="62"/>
      <c r="Q13" s="62"/>
      <c r="R13" s="62"/>
      <c r="S13" s="62"/>
      <c r="T13" s="62"/>
    </row>
    <row r="14" spans="2:41" customFormat="1" x14ac:dyDescent="0.15">
      <c r="B14" s="62" t="s">
        <v>1308</v>
      </c>
      <c r="C14" s="62"/>
      <c r="D14" s="62"/>
      <c r="E14" s="62"/>
      <c r="F14" s="62"/>
      <c r="G14" s="62"/>
      <c r="H14" s="62"/>
      <c r="I14" s="62"/>
      <c r="J14" s="62"/>
      <c r="K14" s="62"/>
      <c r="L14" s="62"/>
      <c r="M14" s="62"/>
      <c r="N14" s="62"/>
      <c r="O14" s="62"/>
      <c r="P14" s="62"/>
      <c r="Q14" s="62"/>
      <c r="R14" s="62"/>
      <c r="S14" s="62"/>
      <c r="T14" s="62"/>
    </row>
    <row r="15" spans="2:41" customFormat="1" x14ac:dyDescent="0.15">
      <c r="B15" s="245" t="s">
        <v>1209</v>
      </c>
      <c r="C15" s="246"/>
      <c r="D15" s="246"/>
      <c r="E15" s="246"/>
      <c r="F15" s="245" t="s">
        <v>1210</v>
      </c>
      <c r="G15" s="246"/>
      <c r="H15" s="246"/>
      <c r="I15" s="246"/>
      <c r="J15" s="245" t="s">
        <v>1211</v>
      </c>
      <c r="K15" s="246"/>
      <c r="L15" s="246"/>
      <c r="M15" s="246"/>
      <c r="N15" s="245" t="s">
        <v>1212</v>
      </c>
      <c r="O15" s="246"/>
      <c r="P15" s="246"/>
      <c r="Q15" s="246"/>
      <c r="R15" s="62"/>
      <c r="S15" s="62"/>
      <c r="T15" s="62"/>
    </row>
    <row r="16" spans="2:41" customFormat="1" x14ac:dyDescent="0.15">
      <c r="B16" s="245" t="s">
        <v>1215</v>
      </c>
      <c r="C16" s="246"/>
      <c r="D16" s="246"/>
      <c r="E16" s="246"/>
      <c r="F16" s="245" t="s">
        <v>1216</v>
      </c>
      <c r="G16" s="246"/>
      <c r="H16" s="246"/>
      <c r="I16" s="246"/>
      <c r="J16" s="245" t="s">
        <v>1217</v>
      </c>
      <c r="K16" s="246"/>
      <c r="L16" s="246"/>
      <c r="M16" s="246"/>
      <c r="N16" s="245" t="s">
        <v>1218</v>
      </c>
      <c r="O16" s="246"/>
      <c r="P16" s="246"/>
      <c r="Q16" s="246"/>
      <c r="R16" s="62"/>
      <c r="S16" s="62"/>
      <c r="T16" s="62"/>
    </row>
    <row r="17" spans="2:20" customFormat="1" x14ac:dyDescent="0.15">
      <c r="B17" s="151" t="s">
        <v>1219</v>
      </c>
      <c r="C17" s="151" t="s">
        <v>1220</v>
      </c>
      <c r="D17" s="151" t="s">
        <v>1221</v>
      </c>
      <c r="E17" s="151" t="s">
        <v>1222</v>
      </c>
      <c r="F17" s="151" t="s">
        <v>1223</v>
      </c>
      <c r="G17" s="151" t="s">
        <v>1224</v>
      </c>
      <c r="H17" s="151" t="s">
        <v>1225</v>
      </c>
      <c r="I17" s="151" t="s">
        <v>1226</v>
      </c>
      <c r="J17" s="151" t="s">
        <v>1227</v>
      </c>
      <c r="K17" s="151" t="s">
        <v>1228</v>
      </c>
      <c r="L17" s="151" t="s">
        <v>1229</v>
      </c>
      <c r="M17" s="151" t="s">
        <v>1230</v>
      </c>
      <c r="N17" s="151" t="s">
        <v>1231</v>
      </c>
      <c r="O17" s="151" t="s">
        <v>1232</v>
      </c>
      <c r="P17" s="151" t="s">
        <v>1233</v>
      </c>
      <c r="Q17" s="151" t="s">
        <v>1234</v>
      </c>
      <c r="R17" s="62"/>
      <c r="S17" s="62"/>
      <c r="T17" s="62"/>
    </row>
    <row r="18" spans="2:20" customFormat="1" x14ac:dyDescent="0.15">
      <c r="B18" s="62"/>
      <c r="C18" s="62"/>
      <c r="D18" s="62"/>
      <c r="E18" s="62"/>
      <c r="F18" s="62"/>
      <c r="G18" s="62"/>
      <c r="H18" s="62"/>
      <c r="I18" s="62"/>
      <c r="J18" s="62"/>
      <c r="K18" s="62"/>
      <c r="L18" s="62"/>
      <c r="M18" s="62"/>
      <c r="N18" s="62"/>
      <c r="O18" s="62"/>
      <c r="P18" s="62"/>
      <c r="Q18" s="62"/>
      <c r="R18" s="62"/>
      <c r="S18" s="62"/>
      <c r="T18" s="62"/>
    </row>
    <row r="19" spans="2:20" customFormat="1" x14ac:dyDescent="0.15">
      <c r="B19" s="62"/>
      <c r="C19" s="62"/>
      <c r="D19" s="62"/>
      <c r="E19" s="62"/>
      <c r="F19" s="62"/>
      <c r="G19" s="62"/>
      <c r="H19" s="62"/>
      <c r="I19" s="62"/>
      <c r="J19" s="62"/>
      <c r="K19" s="62"/>
      <c r="L19" s="62"/>
      <c r="M19" s="62"/>
      <c r="N19" s="62"/>
      <c r="O19" s="62"/>
      <c r="P19" s="62"/>
      <c r="Q19" s="62"/>
      <c r="R19" s="62"/>
      <c r="S19" s="62"/>
      <c r="T19" s="62"/>
    </row>
    <row r="20" spans="2:20" customFormat="1" x14ac:dyDescent="0.15">
      <c r="B20" s="62"/>
      <c r="C20" s="62"/>
      <c r="D20" s="62"/>
      <c r="E20" s="62"/>
      <c r="F20" s="62"/>
      <c r="G20" s="62"/>
      <c r="H20" s="62"/>
      <c r="I20" s="62"/>
      <c r="J20" s="62"/>
      <c r="K20" s="62"/>
      <c r="L20" s="62"/>
      <c r="M20" s="62"/>
      <c r="N20" s="62"/>
      <c r="O20" s="62"/>
      <c r="P20" s="62"/>
      <c r="Q20" s="62"/>
      <c r="R20" s="62"/>
      <c r="S20" s="62"/>
      <c r="T20" s="62"/>
    </row>
    <row r="21" spans="2:20" customFormat="1" x14ac:dyDescent="0.15">
      <c r="B21" s="62" t="s">
        <v>1309</v>
      </c>
      <c r="C21" s="62"/>
      <c r="D21" s="62"/>
      <c r="E21" s="62"/>
      <c r="F21" s="62"/>
      <c r="G21" s="62"/>
      <c r="H21" s="62"/>
      <c r="I21" s="62"/>
      <c r="J21" s="62"/>
      <c r="K21" s="62"/>
      <c r="L21" s="62"/>
      <c r="M21" s="62"/>
      <c r="N21" s="62"/>
      <c r="O21" s="62"/>
      <c r="P21" s="62"/>
      <c r="Q21" s="62"/>
      <c r="R21" s="62"/>
      <c r="S21" s="62"/>
      <c r="T21" s="62"/>
    </row>
    <row r="22" spans="2:20" customFormat="1" x14ac:dyDescent="0.15">
      <c r="B22" s="245" t="s">
        <v>1208</v>
      </c>
      <c r="C22" s="245"/>
      <c r="D22" s="245"/>
      <c r="E22" s="245"/>
      <c r="F22" s="245"/>
      <c r="G22" s="245"/>
      <c r="H22" s="245"/>
      <c r="I22" s="245"/>
      <c r="J22" s="62"/>
      <c r="K22" s="62"/>
      <c r="L22" s="62"/>
      <c r="M22" s="62"/>
      <c r="N22" s="62"/>
      <c r="O22" s="62"/>
      <c r="P22" s="62"/>
      <c r="Q22" s="62"/>
      <c r="R22" s="62"/>
      <c r="S22" s="62"/>
      <c r="T22" s="62"/>
    </row>
    <row r="23" spans="2:20" customFormat="1" x14ac:dyDescent="0.15">
      <c r="B23" s="145" t="s">
        <v>1237</v>
      </c>
      <c r="C23" s="145" t="s">
        <v>1238</v>
      </c>
      <c r="D23" s="145" t="s">
        <v>1239</v>
      </c>
      <c r="E23" s="145" t="s">
        <v>1240</v>
      </c>
      <c r="F23" s="145" t="s">
        <v>1241</v>
      </c>
      <c r="G23" s="145" t="s">
        <v>1242</v>
      </c>
      <c r="H23" s="145" t="s">
        <v>1243</v>
      </c>
      <c r="I23" s="145" t="s">
        <v>1244</v>
      </c>
      <c r="J23" s="62"/>
      <c r="K23" s="62"/>
      <c r="L23" s="62"/>
      <c r="M23" s="62"/>
      <c r="N23" s="62"/>
      <c r="O23" s="62"/>
      <c r="P23" s="62"/>
      <c r="Q23" s="62"/>
      <c r="R23" s="62"/>
      <c r="S23" s="62"/>
      <c r="T23" s="62"/>
    </row>
    <row r="24" spans="2:20" customFormat="1" x14ac:dyDescent="0.15">
      <c r="B24" s="245" t="s">
        <v>1245</v>
      </c>
      <c r="C24" s="245"/>
      <c r="D24" s="245" t="s">
        <v>1246</v>
      </c>
      <c r="E24" s="245"/>
      <c r="F24" s="245" t="s">
        <v>1247</v>
      </c>
      <c r="G24" s="245"/>
      <c r="H24" s="245"/>
      <c r="I24" s="245"/>
      <c r="J24" s="62"/>
      <c r="K24" s="62"/>
      <c r="L24" s="62"/>
      <c r="M24" s="62"/>
      <c r="N24" s="62"/>
      <c r="O24" s="62"/>
      <c r="P24" s="62"/>
      <c r="Q24" s="62"/>
      <c r="R24" s="62"/>
      <c r="S24" s="62"/>
      <c r="T24" s="62"/>
    </row>
    <row r="25" spans="2:20" customFormat="1" x14ac:dyDescent="0.15">
      <c r="B25" s="62"/>
      <c r="C25" s="62"/>
      <c r="D25" s="62"/>
      <c r="E25" s="62"/>
      <c r="F25" s="62"/>
      <c r="G25" s="62"/>
      <c r="H25" s="62"/>
      <c r="I25" s="62"/>
      <c r="J25" s="62"/>
      <c r="K25" s="62"/>
      <c r="L25" s="62"/>
      <c r="M25" s="62"/>
      <c r="N25" s="62"/>
      <c r="O25" s="62"/>
      <c r="P25" s="62"/>
      <c r="Q25" s="62"/>
      <c r="R25" s="62"/>
      <c r="S25" s="62"/>
      <c r="T25" s="62"/>
    </row>
    <row r="26" spans="2:20" customFormat="1" x14ac:dyDescent="0.15">
      <c r="B26" s="62" t="s">
        <v>1310</v>
      </c>
      <c r="C26" s="62"/>
      <c r="D26" s="62"/>
      <c r="E26" s="62"/>
      <c r="F26" s="62"/>
      <c r="G26" s="62" t="s">
        <v>1311</v>
      </c>
      <c r="H26" s="62"/>
      <c r="I26" s="62"/>
      <c r="J26" s="62"/>
      <c r="K26" s="62"/>
      <c r="L26" s="62"/>
      <c r="M26" s="62"/>
      <c r="N26" s="62"/>
      <c r="O26" s="62"/>
      <c r="P26" s="62"/>
      <c r="Q26" s="62"/>
      <c r="R26" s="62"/>
      <c r="S26" s="62"/>
      <c r="T26" s="62"/>
    </row>
    <row r="27" spans="2:20" customFormat="1" x14ac:dyDescent="0.15">
      <c r="B27" s="62" t="s">
        <v>1248</v>
      </c>
      <c r="C27" s="62"/>
      <c r="D27" s="62"/>
      <c r="E27" s="62"/>
      <c r="F27" s="62"/>
      <c r="G27" s="62" t="s">
        <v>1254</v>
      </c>
      <c r="H27" s="62"/>
      <c r="I27" s="62"/>
      <c r="J27" s="62"/>
      <c r="K27" s="62"/>
      <c r="L27" s="62"/>
      <c r="M27" s="62"/>
      <c r="N27" s="62"/>
      <c r="O27" s="62" t="s">
        <v>1312</v>
      </c>
      <c r="P27" s="62"/>
      <c r="Q27" s="62"/>
      <c r="R27" s="62"/>
      <c r="S27" s="62"/>
      <c r="T27" s="62"/>
    </row>
    <row r="28" spans="2:20" customFormat="1" x14ac:dyDescent="0.15">
      <c r="B28" s="145" t="s">
        <v>1237</v>
      </c>
      <c r="C28" s="145" t="s">
        <v>1238</v>
      </c>
      <c r="D28" s="237" t="s">
        <v>1249</v>
      </c>
      <c r="E28" s="242"/>
      <c r="F28" s="62"/>
      <c r="G28" s="145" t="s">
        <v>1239</v>
      </c>
      <c r="H28" s="145" t="s">
        <v>1240</v>
      </c>
      <c r="I28" s="237" t="s">
        <v>2</v>
      </c>
      <c r="J28" s="241"/>
      <c r="K28" s="241"/>
      <c r="L28" s="241"/>
      <c r="M28" s="242"/>
      <c r="N28" s="62"/>
      <c r="O28" s="145" t="s">
        <v>1241</v>
      </c>
      <c r="P28" s="145" t="s">
        <v>1242</v>
      </c>
      <c r="Q28" s="145" t="s">
        <v>1243</v>
      </c>
      <c r="R28" s="145" t="s">
        <v>1244</v>
      </c>
      <c r="S28" s="245" t="s">
        <v>1259</v>
      </c>
      <c r="T28" s="246"/>
    </row>
    <row r="29" spans="2:20" customFormat="1" x14ac:dyDescent="0.15">
      <c r="B29" s="145">
        <v>0</v>
      </c>
      <c r="C29" s="145">
        <v>0</v>
      </c>
      <c r="D29" s="237" t="s">
        <v>1250</v>
      </c>
      <c r="E29" s="242"/>
      <c r="F29" s="62"/>
      <c r="G29" s="145">
        <v>0</v>
      </c>
      <c r="H29" s="145">
        <v>0</v>
      </c>
      <c r="I29" s="243" t="s">
        <v>1255</v>
      </c>
      <c r="J29" s="244"/>
      <c r="K29" s="244"/>
      <c r="L29" s="244"/>
      <c r="M29" s="238"/>
      <c r="N29" s="62"/>
      <c r="O29" s="145" t="s">
        <v>1140</v>
      </c>
      <c r="P29" s="145" t="s">
        <v>1141</v>
      </c>
      <c r="Q29" s="145" t="s">
        <v>1142</v>
      </c>
      <c r="R29" s="145" t="s">
        <v>1143</v>
      </c>
      <c r="S29" s="247" t="s">
        <v>1260</v>
      </c>
      <c r="T29" s="247"/>
    </row>
    <row r="30" spans="2:20" customFormat="1" x14ac:dyDescent="0.15">
      <c r="B30" s="145">
        <v>0</v>
      </c>
      <c r="C30" s="145">
        <v>1</v>
      </c>
      <c r="D30" s="237" t="s">
        <v>1251</v>
      </c>
      <c r="E30" s="242"/>
      <c r="F30" s="62"/>
      <c r="G30" s="145">
        <v>0</v>
      </c>
      <c r="H30" s="145">
        <v>1</v>
      </c>
      <c r="I30" s="243" t="s">
        <v>1256</v>
      </c>
      <c r="J30" s="244"/>
      <c r="K30" s="244"/>
      <c r="L30" s="244"/>
      <c r="M30" s="238"/>
      <c r="N30" s="62"/>
      <c r="O30" s="145">
        <v>0</v>
      </c>
      <c r="P30" s="145">
        <v>0</v>
      </c>
      <c r="Q30" s="145" t="s">
        <v>1142</v>
      </c>
      <c r="R30" s="145" t="s">
        <v>1143</v>
      </c>
      <c r="S30" s="247" t="s">
        <v>1261</v>
      </c>
      <c r="T30" s="247"/>
    </row>
    <row r="31" spans="2:20" customFormat="1" x14ac:dyDescent="0.15">
      <c r="B31" s="145">
        <v>1</v>
      </c>
      <c r="C31" s="145">
        <v>0</v>
      </c>
      <c r="D31" s="237" t="s">
        <v>1252</v>
      </c>
      <c r="E31" s="242"/>
      <c r="F31" s="62"/>
      <c r="G31" s="145">
        <v>1</v>
      </c>
      <c r="H31" s="145">
        <v>0</v>
      </c>
      <c r="I31" s="243" t="s">
        <v>1257</v>
      </c>
      <c r="J31" s="244"/>
      <c r="K31" s="244"/>
      <c r="L31" s="244"/>
      <c r="M31" s="238"/>
      <c r="N31" s="62"/>
      <c r="O31" s="145">
        <v>0</v>
      </c>
      <c r="P31" s="145">
        <v>0</v>
      </c>
      <c r="Q31" s="145">
        <v>0</v>
      </c>
      <c r="R31" s="145" t="s">
        <v>1143</v>
      </c>
      <c r="S31" s="247" t="s">
        <v>1262</v>
      </c>
      <c r="T31" s="247"/>
    </row>
    <row r="32" spans="2:20" customFormat="1" x14ac:dyDescent="0.15">
      <c r="B32" s="145">
        <v>1</v>
      </c>
      <c r="C32" s="145">
        <v>1</v>
      </c>
      <c r="D32" s="237" t="s">
        <v>1253</v>
      </c>
      <c r="E32" s="242"/>
      <c r="F32" s="62"/>
      <c r="G32" s="145">
        <v>1</v>
      </c>
      <c r="H32" s="145">
        <v>1</v>
      </c>
      <c r="I32" s="243" t="s">
        <v>1258</v>
      </c>
      <c r="J32" s="244"/>
      <c r="K32" s="244"/>
      <c r="L32" s="244"/>
      <c r="M32" s="238"/>
      <c r="N32" s="62"/>
      <c r="O32" s="62"/>
      <c r="P32" s="62"/>
      <c r="Q32" s="62"/>
      <c r="R32" s="62"/>
      <c r="S32" s="62"/>
      <c r="T32" s="62"/>
    </row>
    <row r="33" spans="2:20" customFormat="1" x14ac:dyDescent="0.15">
      <c r="B33" s="62"/>
      <c r="C33" s="62"/>
      <c r="D33" s="62"/>
      <c r="E33" s="62"/>
      <c r="F33" s="62"/>
      <c r="G33" s="62"/>
      <c r="H33" s="62"/>
      <c r="I33" s="62"/>
      <c r="J33" s="62"/>
      <c r="K33" s="62"/>
      <c r="L33" s="62"/>
      <c r="M33" s="62"/>
      <c r="N33" s="62"/>
      <c r="O33" s="62"/>
      <c r="P33" s="62"/>
      <c r="Q33" s="62"/>
      <c r="R33" s="62"/>
      <c r="S33" s="62"/>
      <c r="T33" s="62"/>
    </row>
    <row r="34" spans="2:20" customFormat="1" x14ac:dyDescent="0.15">
      <c r="B34" s="62"/>
      <c r="C34" s="62"/>
      <c r="D34" s="62"/>
      <c r="E34" s="62"/>
      <c r="F34" s="62"/>
      <c r="G34" s="62"/>
      <c r="H34" s="62"/>
      <c r="I34" s="62"/>
      <c r="J34" s="62"/>
      <c r="K34" s="62"/>
      <c r="L34" s="62"/>
      <c r="M34" s="62"/>
      <c r="N34" s="62"/>
      <c r="O34" s="62"/>
      <c r="P34" s="62"/>
      <c r="Q34" s="62"/>
      <c r="R34" s="62"/>
      <c r="S34" s="62"/>
      <c r="T34" s="62"/>
    </row>
    <row r="35" spans="2:20" customFormat="1" x14ac:dyDescent="0.15">
      <c r="B35" s="62" t="s">
        <v>1313</v>
      </c>
      <c r="C35" s="62"/>
      <c r="D35" s="62"/>
      <c r="E35" s="62"/>
      <c r="F35" s="62"/>
      <c r="G35" s="62"/>
      <c r="H35" s="62"/>
      <c r="I35" s="62"/>
      <c r="J35" s="62"/>
      <c r="K35" s="62"/>
      <c r="L35" s="62"/>
      <c r="M35" s="62"/>
      <c r="N35" s="62"/>
      <c r="O35" s="62"/>
      <c r="P35" s="62"/>
      <c r="Q35" s="62"/>
      <c r="R35" s="62"/>
      <c r="S35" s="62"/>
      <c r="T35" s="62"/>
    </row>
    <row r="36" spans="2:20" customFormat="1" x14ac:dyDescent="0.15">
      <c r="B36" s="245" t="s">
        <v>4</v>
      </c>
      <c r="C36" s="245"/>
      <c r="D36" s="245"/>
      <c r="E36" s="245"/>
      <c r="F36" s="245"/>
      <c r="G36" s="245"/>
      <c r="H36" s="245"/>
      <c r="I36" s="245"/>
      <c r="J36" s="62"/>
      <c r="K36" s="62"/>
      <c r="L36" s="62"/>
      <c r="M36" s="62"/>
      <c r="N36" s="62"/>
      <c r="O36" s="62"/>
      <c r="P36" s="62"/>
      <c r="Q36" s="62"/>
      <c r="R36" s="62"/>
      <c r="S36" s="62"/>
      <c r="T36" s="62"/>
    </row>
    <row r="37" spans="2:20" customFormat="1" x14ac:dyDescent="0.15">
      <c r="B37" s="145" t="s">
        <v>1263</v>
      </c>
      <c r="C37" s="145" t="s">
        <v>1264</v>
      </c>
      <c r="D37" s="145" t="s">
        <v>1265</v>
      </c>
      <c r="E37" s="145" t="s">
        <v>1266</v>
      </c>
      <c r="F37" s="145" t="s">
        <v>1267</v>
      </c>
      <c r="G37" s="145" t="s">
        <v>1268</v>
      </c>
      <c r="H37" s="145" t="s">
        <v>1269</v>
      </c>
      <c r="I37" s="145" t="s">
        <v>1270</v>
      </c>
      <c r="J37" s="62"/>
      <c r="K37" s="62"/>
      <c r="L37" s="62"/>
      <c r="M37" s="62"/>
      <c r="N37" s="62"/>
      <c r="O37" s="62"/>
      <c r="P37" s="62"/>
      <c r="Q37" s="62"/>
      <c r="R37" s="62"/>
      <c r="S37" s="62"/>
      <c r="T37" s="62"/>
    </row>
    <row r="38" spans="2:20" customFormat="1" x14ac:dyDescent="0.15">
      <c r="B38" s="237" t="s">
        <v>1271</v>
      </c>
      <c r="C38" s="241"/>
      <c r="D38" s="241"/>
      <c r="E38" s="241"/>
      <c r="F38" s="241"/>
      <c r="G38" s="241"/>
      <c r="H38" s="241"/>
      <c r="I38" s="242"/>
      <c r="J38" s="62"/>
      <c r="K38" s="62"/>
      <c r="L38" s="62"/>
      <c r="M38" s="62"/>
      <c r="N38" s="62"/>
      <c r="O38" s="62"/>
      <c r="P38" s="62"/>
      <c r="Q38" s="62"/>
      <c r="R38" s="62"/>
      <c r="S38" s="62"/>
      <c r="T38" s="62"/>
    </row>
    <row r="39" spans="2:20" customFormat="1" x14ac:dyDescent="0.15">
      <c r="B39" s="62"/>
      <c r="C39" s="62"/>
      <c r="D39" s="62"/>
      <c r="E39" s="62"/>
      <c r="F39" s="62"/>
      <c r="G39" s="62"/>
      <c r="H39" s="62"/>
      <c r="I39" s="62"/>
      <c r="J39" s="62"/>
      <c r="K39" s="62"/>
      <c r="L39" s="62"/>
      <c r="M39" s="62"/>
      <c r="N39" s="62"/>
      <c r="O39" s="62"/>
      <c r="P39" s="62"/>
      <c r="Q39" s="62"/>
      <c r="R39" s="62"/>
      <c r="S39" s="62"/>
      <c r="T39" s="62"/>
    </row>
    <row r="40" spans="2:20" customFormat="1" x14ac:dyDescent="0.15">
      <c r="B40" s="62"/>
      <c r="C40" s="62"/>
      <c r="D40" s="62"/>
      <c r="E40" s="62"/>
      <c r="F40" s="62"/>
      <c r="G40" s="62"/>
      <c r="H40" s="62"/>
      <c r="I40" s="62"/>
      <c r="J40" s="62"/>
      <c r="K40" s="62"/>
      <c r="L40" s="62"/>
      <c r="M40" s="62"/>
      <c r="N40" s="62"/>
      <c r="O40" s="62"/>
      <c r="P40" s="62"/>
      <c r="Q40" s="62"/>
      <c r="R40" s="62"/>
      <c r="S40" s="62"/>
      <c r="T40" s="62"/>
    </row>
    <row r="41" spans="2:20" customFormat="1" x14ac:dyDescent="0.15">
      <c r="B41" s="62" t="s">
        <v>1314</v>
      </c>
      <c r="C41" s="62"/>
      <c r="D41" s="62"/>
      <c r="E41" s="62"/>
      <c r="F41" s="62"/>
      <c r="G41" s="62"/>
      <c r="H41" s="62"/>
      <c r="I41" s="62"/>
      <c r="J41" s="62"/>
      <c r="K41" s="62"/>
      <c r="L41" s="62"/>
      <c r="M41" s="62"/>
      <c r="N41" s="62"/>
      <c r="O41" s="62"/>
      <c r="P41" s="62"/>
      <c r="Q41" s="62"/>
      <c r="R41" s="62"/>
      <c r="S41" s="62"/>
      <c r="T41" s="62"/>
    </row>
    <row r="42" spans="2:20" customFormat="1" x14ac:dyDescent="0.15">
      <c r="B42" s="237" t="s">
        <v>1272</v>
      </c>
      <c r="C42" s="241"/>
      <c r="D42" s="241"/>
      <c r="E42" s="242"/>
      <c r="F42" s="148"/>
      <c r="G42" s="149"/>
      <c r="H42" s="149"/>
      <c r="I42" s="149"/>
      <c r="J42" s="62"/>
      <c r="K42" s="62"/>
      <c r="L42" s="62"/>
      <c r="M42" s="62"/>
      <c r="N42" s="62"/>
      <c r="O42" s="62"/>
      <c r="P42" s="62"/>
      <c r="Q42" s="62"/>
      <c r="R42" s="62"/>
      <c r="S42" s="62"/>
      <c r="T42" s="62"/>
    </row>
    <row r="43" spans="2:20" customFormat="1" x14ac:dyDescent="0.15">
      <c r="B43" s="151" t="s">
        <v>1273</v>
      </c>
      <c r="C43" s="151" t="s">
        <v>1274</v>
      </c>
      <c r="D43" s="151" t="s">
        <v>1275</v>
      </c>
      <c r="E43" s="152" t="s">
        <v>1276</v>
      </c>
      <c r="F43" s="148"/>
      <c r="G43" s="149"/>
      <c r="H43" s="149"/>
      <c r="I43" s="149"/>
      <c r="J43" s="62"/>
      <c r="K43" s="62"/>
      <c r="L43" s="62"/>
      <c r="M43" s="62"/>
      <c r="N43" s="62"/>
      <c r="O43" s="62"/>
      <c r="P43" s="62"/>
      <c r="Q43" s="62"/>
      <c r="R43" s="62"/>
      <c r="S43" s="62"/>
      <c r="T43" s="62"/>
    </row>
    <row r="44" spans="2:20" customFormat="1" x14ac:dyDescent="0.15">
      <c r="B44" s="237" t="s">
        <v>1277</v>
      </c>
      <c r="C44" s="241"/>
      <c r="D44" s="241"/>
      <c r="E44" s="242"/>
      <c r="F44" s="148" t="s">
        <v>1278</v>
      </c>
      <c r="G44" s="149"/>
      <c r="H44" s="149"/>
      <c r="I44" s="149"/>
      <c r="J44" s="62"/>
      <c r="K44" s="62"/>
      <c r="L44" s="62"/>
      <c r="M44" s="62"/>
      <c r="N44" s="62"/>
      <c r="O44" s="62"/>
      <c r="P44" s="62"/>
      <c r="Q44" s="62"/>
      <c r="R44" s="62"/>
      <c r="S44" s="62"/>
      <c r="T44" s="62"/>
    </row>
    <row r="45" spans="2:20" customFormat="1" x14ac:dyDescent="0.15">
      <c r="B45" s="62"/>
      <c r="C45" s="62"/>
      <c r="D45" s="62"/>
      <c r="E45" s="62"/>
      <c r="F45" s="62"/>
      <c r="G45" s="62"/>
      <c r="H45" s="62"/>
      <c r="I45" s="62"/>
      <c r="J45" s="62"/>
      <c r="K45" s="62"/>
      <c r="L45" s="62"/>
      <c r="M45" s="62"/>
      <c r="N45" s="62"/>
      <c r="O45" s="62"/>
      <c r="P45" s="62"/>
      <c r="Q45" s="62"/>
      <c r="R45" s="62"/>
      <c r="S45" s="62"/>
      <c r="T45" s="62"/>
    </row>
    <row r="46" spans="2:20" customFormat="1" x14ac:dyDescent="0.15">
      <c r="B46" s="62"/>
      <c r="C46" s="62"/>
      <c r="D46" s="62"/>
      <c r="E46" s="62"/>
      <c r="F46" s="62"/>
      <c r="G46" s="62"/>
      <c r="H46" s="62"/>
      <c r="I46" s="62"/>
      <c r="J46" s="62"/>
      <c r="K46" s="62"/>
      <c r="L46" s="62"/>
      <c r="M46" s="62"/>
      <c r="N46" s="62"/>
      <c r="O46" s="62"/>
      <c r="P46" s="62"/>
      <c r="Q46" s="62"/>
      <c r="R46" s="62"/>
      <c r="S46" s="62"/>
      <c r="T46" s="62"/>
    </row>
    <row r="47" spans="2:20" customFormat="1" x14ac:dyDescent="0.15">
      <c r="B47" s="62" t="s">
        <v>1315</v>
      </c>
      <c r="C47" s="62"/>
      <c r="D47" s="62"/>
      <c r="E47" s="62"/>
      <c r="F47" s="62"/>
      <c r="G47" s="62"/>
      <c r="H47" s="62"/>
      <c r="I47" s="62"/>
      <c r="J47" s="62"/>
      <c r="K47" s="62"/>
      <c r="L47" s="62"/>
      <c r="M47" s="62"/>
      <c r="N47" s="62"/>
      <c r="O47" s="62"/>
      <c r="P47" s="62"/>
      <c r="Q47" s="62"/>
      <c r="R47" s="62"/>
      <c r="S47" s="62"/>
      <c r="T47" s="62"/>
    </row>
    <row r="48" spans="2:20" customFormat="1" x14ac:dyDescent="0.15">
      <c r="B48" s="62" t="s">
        <v>1280</v>
      </c>
      <c r="C48" s="62"/>
      <c r="D48" s="62"/>
      <c r="E48" s="62"/>
      <c r="F48" s="62"/>
      <c r="G48" s="62"/>
      <c r="H48" s="62"/>
      <c r="I48" s="62"/>
      <c r="J48" s="62"/>
      <c r="K48" s="62"/>
      <c r="L48" s="62"/>
      <c r="M48" s="62"/>
      <c r="N48" s="62"/>
      <c r="O48" s="62"/>
      <c r="P48" s="62"/>
      <c r="Q48" s="62"/>
      <c r="R48" s="62"/>
      <c r="S48" s="62"/>
      <c r="T48" s="62"/>
    </row>
    <row r="49" spans="2:23" customFormat="1" x14ac:dyDescent="0.15">
      <c r="B49" s="62" t="s">
        <v>1318</v>
      </c>
      <c r="C49" s="62"/>
      <c r="D49" s="62"/>
      <c r="E49" s="62"/>
      <c r="F49" s="62"/>
      <c r="G49" s="62"/>
      <c r="H49" s="62"/>
      <c r="I49" s="62"/>
      <c r="J49" s="62"/>
      <c r="K49" s="62"/>
      <c r="L49" s="62"/>
      <c r="M49" s="62"/>
      <c r="N49" s="62"/>
      <c r="O49" s="62"/>
      <c r="P49" s="62"/>
      <c r="Q49" s="62"/>
      <c r="R49" s="62"/>
      <c r="S49" s="62"/>
      <c r="T49" s="62"/>
    </row>
    <row r="50" spans="2:23" customFormat="1" x14ac:dyDescent="0.15">
      <c r="B50" s="62"/>
      <c r="C50" s="145" t="s">
        <v>1208</v>
      </c>
      <c r="D50" s="145" t="s">
        <v>4</v>
      </c>
      <c r="E50" s="62"/>
      <c r="F50" s="62"/>
      <c r="G50" s="62"/>
      <c r="H50" s="62"/>
      <c r="I50" s="62"/>
      <c r="J50" s="62"/>
      <c r="K50" s="62"/>
      <c r="L50" s="62"/>
      <c r="M50" s="62"/>
      <c r="N50" s="62"/>
      <c r="O50" s="62"/>
      <c r="P50" s="62"/>
      <c r="Q50" s="62"/>
      <c r="R50" s="62"/>
      <c r="S50" s="62"/>
      <c r="T50" s="62"/>
    </row>
    <row r="51" spans="2:23" customFormat="1" x14ac:dyDescent="0.15">
      <c r="B51" s="149" t="s">
        <v>1281</v>
      </c>
      <c r="C51" s="239" t="s">
        <v>1213</v>
      </c>
      <c r="D51" s="239" t="s">
        <v>1214</v>
      </c>
      <c r="E51" s="62"/>
      <c r="F51" s="62"/>
      <c r="G51" s="62"/>
      <c r="H51" s="62"/>
      <c r="I51" s="62"/>
      <c r="J51" s="62"/>
      <c r="K51" s="62"/>
      <c r="L51" s="62"/>
      <c r="M51" s="62"/>
      <c r="N51" s="62"/>
      <c r="O51" s="62"/>
      <c r="P51" s="62"/>
      <c r="Q51" s="62"/>
      <c r="R51" s="62"/>
      <c r="S51" s="62"/>
      <c r="T51" s="62"/>
    </row>
    <row r="52" spans="2:23" customFormat="1" x14ac:dyDescent="0.15">
      <c r="B52" s="62"/>
      <c r="C52" s="240"/>
      <c r="D52" s="240"/>
      <c r="E52" s="62"/>
      <c r="F52" s="62"/>
      <c r="G52" s="62"/>
      <c r="H52" s="62"/>
      <c r="I52" s="62"/>
      <c r="J52" s="62"/>
      <c r="K52" s="62"/>
      <c r="L52" s="62"/>
      <c r="M52" s="62"/>
      <c r="N52" s="62"/>
      <c r="O52" s="62"/>
      <c r="P52" s="62"/>
      <c r="Q52" s="62"/>
      <c r="R52" s="62"/>
      <c r="S52" s="62"/>
      <c r="T52" s="62"/>
    </row>
    <row r="53" spans="2:23" customFormat="1" x14ac:dyDescent="0.15">
      <c r="B53" s="62"/>
      <c r="C53" s="149"/>
      <c r="D53" s="149"/>
      <c r="E53" s="62"/>
      <c r="F53" s="62"/>
      <c r="G53" s="62"/>
      <c r="H53" s="62"/>
      <c r="I53" s="62"/>
      <c r="J53" s="62"/>
      <c r="K53" s="62"/>
      <c r="L53" s="62"/>
      <c r="M53" s="62"/>
      <c r="N53" s="62"/>
      <c r="O53" s="62"/>
      <c r="P53" s="62"/>
      <c r="Q53" s="62"/>
      <c r="R53" s="62"/>
      <c r="S53" s="62"/>
      <c r="T53" s="62"/>
    </row>
    <row r="54" spans="2:23" customFormat="1" x14ac:dyDescent="0.15">
      <c r="B54" s="62"/>
      <c r="C54" s="145" t="s">
        <v>1239</v>
      </c>
      <c r="D54" s="145" t="s">
        <v>1240</v>
      </c>
      <c r="E54" s="237" t="s">
        <v>2</v>
      </c>
      <c r="F54" s="241"/>
      <c r="G54" s="241"/>
      <c r="H54" s="241"/>
      <c r="I54" s="242"/>
      <c r="J54" s="62"/>
      <c r="K54" s="62"/>
      <c r="L54" s="62"/>
      <c r="M54" s="62"/>
      <c r="N54" s="62"/>
      <c r="O54" s="62"/>
      <c r="P54" s="62"/>
      <c r="Q54" s="62"/>
      <c r="R54" s="62"/>
      <c r="S54" s="62"/>
      <c r="T54" s="62"/>
    </row>
    <row r="55" spans="2:23" customFormat="1" x14ac:dyDescent="0.15">
      <c r="B55" s="62"/>
      <c r="C55" s="145">
        <v>0</v>
      </c>
      <c r="D55" s="145">
        <v>0</v>
      </c>
      <c r="E55" s="243" t="s">
        <v>1255</v>
      </c>
      <c r="F55" s="244"/>
      <c r="G55" s="244"/>
      <c r="H55" s="244"/>
      <c r="I55" s="238"/>
      <c r="J55" s="62"/>
      <c r="K55" s="62"/>
      <c r="L55" s="62"/>
      <c r="M55" s="62"/>
      <c r="N55" s="62"/>
      <c r="O55" s="62"/>
      <c r="P55" s="62"/>
      <c r="Q55" s="62"/>
      <c r="R55" s="62"/>
      <c r="S55" s="62"/>
      <c r="T55" s="62"/>
      <c r="W55" s="62"/>
    </row>
    <row r="56" spans="2:23" customFormat="1" x14ac:dyDescent="0.15">
      <c r="B56" s="62"/>
      <c r="C56" s="149"/>
      <c r="D56" s="149"/>
      <c r="E56" s="62"/>
      <c r="F56" s="62"/>
      <c r="G56" s="62"/>
      <c r="H56" s="62"/>
      <c r="I56" s="62"/>
      <c r="J56" s="62"/>
      <c r="K56" s="62"/>
      <c r="L56" s="62"/>
      <c r="M56" s="62"/>
      <c r="N56" s="62"/>
      <c r="O56" s="62"/>
      <c r="P56" s="62"/>
      <c r="Q56" s="62"/>
      <c r="R56" s="62"/>
      <c r="S56" s="62"/>
      <c r="T56" s="62"/>
      <c r="W56" s="62"/>
    </row>
    <row r="57" spans="2:23" customFormat="1" x14ac:dyDescent="0.15">
      <c r="B57" s="62" t="s">
        <v>1282</v>
      </c>
      <c r="C57" s="62"/>
      <c r="D57" s="62"/>
      <c r="E57" s="62"/>
      <c r="F57" s="62"/>
      <c r="G57" s="62"/>
      <c r="H57" s="62"/>
      <c r="I57" s="62"/>
      <c r="J57" s="62"/>
      <c r="K57" s="62"/>
      <c r="L57" s="62"/>
      <c r="M57" s="62"/>
      <c r="N57" s="62"/>
      <c r="O57" s="62"/>
      <c r="P57" s="62"/>
      <c r="Q57" s="62"/>
      <c r="R57" s="62"/>
      <c r="S57" s="62"/>
      <c r="T57" s="62"/>
      <c r="W57" s="62"/>
    </row>
    <row r="58" spans="2:23" customFormat="1" x14ac:dyDescent="0.15">
      <c r="B58" s="62" t="s">
        <v>1319</v>
      </c>
      <c r="C58" s="62"/>
      <c r="D58" s="62"/>
      <c r="E58" s="62"/>
      <c r="F58" s="62"/>
      <c r="G58" s="62"/>
      <c r="H58" s="62"/>
      <c r="I58" s="62"/>
      <c r="J58" s="62"/>
      <c r="K58" s="62"/>
      <c r="L58" s="62"/>
      <c r="M58" s="62"/>
      <c r="N58" s="62"/>
      <c r="O58" s="62"/>
      <c r="P58" s="62"/>
      <c r="Q58" s="62"/>
      <c r="R58" s="62"/>
      <c r="S58" s="62"/>
      <c r="T58" s="62"/>
      <c r="W58" s="62"/>
    </row>
    <row r="59" spans="2:23" customFormat="1" x14ac:dyDescent="0.15">
      <c r="B59" s="62"/>
      <c r="C59" s="145" t="s">
        <v>1208</v>
      </c>
      <c r="D59" s="146" t="s">
        <v>4</v>
      </c>
      <c r="E59" s="245" t="s">
        <v>1209</v>
      </c>
      <c r="F59" s="246"/>
      <c r="G59" s="246"/>
      <c r="H59" s="246"/>
      <c r="I59" s="245" t="s">
        <v>1210</v>
      </c>
      <c r="J59" s="246"/>
      <c r="K59" s="246"/>
      <c r="L59" s="246"/>
      <c r="M59" s="245" t="s">
        <v>1211</v>
      </c>
      <c r="N59" s="246"/>
      <c r="O59" s="246"/>
      <c r="P59" s="246"/>
      <c r="Q59" s="245" t="s">
        <v>1212</v>
      </c>
      <c r="R59" s="246"/>
      <c r="S59" s="246"/>
      <c r="T59" s="246"/>
      <c r="W59" s="62"/>
    </row>
    <row r="60" spans="2:23" customFormat="1" x14ac:dyDescent="0.15">
      <c r="B60" s="149" t="s">
        <v>1281</v>
      </c>
      <c r="C60" s="239" t="s">
        <v>1213</v>
      </c>
      <c r="D60" s="239" t="s">
        <v>1214</v>
      </c>
      <c r="E60" s="245" t="s">
        <v>1215</v>
      </c>
      <c r="F60" s="246"/>
      <c r="G60" s="246"/>
      <c r="H60" s="246"/>
      <c r="I60" s="245" t="s">
        <v>1216</v>
      </c>
      <c r="J60" s="246"/>
      <c r="K60" s="246"/>
      <c r="L60" s="246"/>
      <c r="M60" s="245" t="s">
        <v>1217</v>
      </c>
      <c r="N60" s="246"/>
      <c r="O60" s="246"/>
      <c r="P60" s="246"/>
      <c r="Q60" s="245" t="s">
        <v>1218</v>
      </c>
      <c r="R60" s="246"/>
      <c r="S60" s="246"/>
      <c r="T60" s="246"/>
      <c r="W60" s="62"/>
    </row>
    <row r="61" spans="2:23" customFormat="1" x14ac:dyDescent="0.15">
      <c r="B61" s="62"/>
      <c r="C61" s="240"/>
      <c r="D61" s="240"/>
      <c r="E61" s="151" t="s">
        <v>1219</v>
      </c>
      <c r="F61" s="151" t="s">
        <v>1220</v>
      </c>
      <c r="G61" s="151" t="s">
        <v>1221</v>
      </c>
      <c r="H61" s="151" t="s">
        <v>1222</v>
      </c>
      <c r="I61" s="151" t="s">
        <v>1223</v>
      </c>
      <c r="J61" s="151" t="s">
        <v>1224</v>
      </c>
      <c r="K61" s="151" t="s">
        <v>1225</v>
      </c>
      <c r="L61" s="151" t="s">
        <v>1226</v>
      </c>
      <c r="M61" s="151" t="s">
        <v>1227</v>
      </c>
      <c r="N61" s="151" t="s">
        <v>1228</v>
      </c>
      <c r="O61" s="151" t="s">
        <v>1229</v>
      </c>
      <c r="P61" s="151" t="s">
        <v>1230</v>
      </c>
      <c r="Q61" s="151" t="s">
        <v>1231</v>
      </c>
      <c r="R61" s="151" t="s">
        <v>1232</v>
      </c>
      <c r="S61" s="151" t="s">
        <v>1233</v>
      </c>
      <c r="T61" s="151" t="s">
        <v>1234</v>
      </c>
      <c r="W61" s="62"/>
    </row>
    <row r="62" spans="2:23" customFormat="1" x14ac:dyDescent="0.15">
      <c r="B62" s="62"/>
      <c r="C62" s="149"/>
      <c r="D62" s="149"/>
      <c r="E62" s="149"/>
      <c r="F62" s="149"/>
      <c r="G62" s="149"/>
      <c r="H62" s="149"/>
      <c r="I62" s="149"/>
      <c r="J62" s="149"/>
      <c r="K62" s="149"/>
      <c r="L62" s="149"/>
      <c r="M62" s="149"/>
      <c r="N62" s="149"/>
      <c r="O62" s="149"/>
      <c r="P62" s="149"/>
      <c r="Q62" s="149"/>
      <c r="R62" s="149"/>
      <c r="S62" s="149"/>
      <c r="T62" s="149"/>
      <c r="W62" s="62"/>
    </row>
    <row r="63" spans="2:23" customFormat="1" x14ac:dyDescent="0.15">
      <c r="B63" s="62"/>
      <c r="C63" s="145" t="s">
        <v>1239</v>
      </c>
      <c r="D63" s="145" t="s">
        <v>1240</v>
      </c>
      <c r="E63" s="237" t="s">
        <v>2</v>
      </c>
      <c r="F63" s="241"/>
      <c r="G63" s="241"/>
      <c r="H63" s="241"/>
      <c r="I63" s="242"/>
      <c r="J63" s="62"/>
      <c r="K63" s="62"/>
      <c r="L63" s="62"/>
      <c r="M63" s="62"/>
      <c r="N63" s="62"/>
      <c r="O63" s="62"/>
      <c r="P63" s="62"/>
      <c r="Q63" s="62"/>
      <c r="R63" s="62"/>
      <c r="S63" s="62"/>
      <c r="T63" s="62"/>
      <c r="W63" s="62"/>
    </row>
    <row r="64" spans="2:23" customFormat="1" x14ac:dyDescent="0.15">
      <c r="B64" s="62"/>
      <c r="C64" s="145">
        <v>0</v>
      </c>
      <c r="D64" s="145">
        <v>0</v>
      </c>
      <c r="E64" s="243" t="s">
        <v>1255</v>
      </c>
      <c r="F64" s="244"/>
      <c r="G64" s="244"/>
      <c r="H64" s="244"/>
      <c r="I64" s="238"/>
      <c r="J64" s="62"/>
      <c r="K64" s="62"/>
      <c r="L64" s="62"/>
      <c r="M64" s="62"/>
      <c r="N64" s="62"/>
      <c r="O64" s="62"/>
      <c r="P64" s="62"/>
      <c r="Q64" s="62"/>
      <c r="R64" s="62"/>
      <c r="S64" s="62"/>
      <c r="T64" s="62"/>
      <c r="W64" s="62"/>
    </row>
    <row r="65" spans="2:23" customFormat="1" x14ac:dyDescent="0.15">
      <c r="B65" s="62"/>
      <c r="C65" s="62"/>
      <c r="D65" s="62"/>
      <c r="E65" s="62"/>
      <c r="F65" s="62"/>
      <c r="G65" s="62"/>
      <c r="H65" s="62"/>
      <c r="I65" s="62"/>
      <c r="J65" s="62"/>
      <c r="K65" s="62"/>
      <c r="L65" s="62"/>
      <c r="M65" s="62"/>
      <c r="N65" s="62"/>
      <c r="O65" s="62"/>
      <c r="P65" s="62"/>
      <c r="Q65" s="62"/>
      <c r="R65" s="62"/>
      <c r="S65" s="62"/>
      <c r="T65" s="62"/>
      <c r="W65" s="62"/>
    </row>
    <row r="66" spans="2:23" customFormat="1" x14ac:dyDescent="0.15">
      <c r="B66" s="62" t="s">
        <v>1283</v>
      </c>
      <c r="C66" s="62"/>
      <c r="D66" s="62"/>
      <c r="E66" s="62"/>
      <c r="F66" s="62"/>
      <c r="G66" s="62"/>
      <c r="H66" s="62"/>
      <c r="I66" s="62"/>
      <c r="J66" s="62"/>
      <c r="K66" s="62"/>
      <c r="L66" s="62"/>
      <c r="M66" s="62"/>
      <c r="N66" s="62"/>
      <c r="O66" s="62"/>
      <c r="P66" s="62"/>
      <c r="Q66" s="62"/>
      <c r="R66" s="62"/>
      <c r="S66" s="62"/>
      <c r="T66" s="62"/>
      <c r="W66" s="62"/>
    </row>
    <row r="67" spans="2:23" customFormat="1" x14ac:dyDescent="0.15">
      <c r="B67" s="62" t="s">
        <v>1320</v>
      </c>
      <c r="C67" s="62"/>
      <c r="D67" s="62"/>
      <c r="E67" s="62"/>
      <c r="F67" s="62"/>
      <c r="G67" s="62"/>
      <c r="H67" s="62"/>
      <c r="I67" s="62"/>
      <c r="J67" s="62"/>
      <c r="K67" s="62"/>
      <c r="L67" s="62"/>
      <c r="M67" s="62"/>
      <c r="N67" s="62"/>
      <c r="O67" s="62"/>
      <c r="P67" s="62"/>
      <c r="Q67" s="62"/>
      <c r="R67" s="62"/>
      <c r="S67" s="62"/>
      <c r="T67" s="62"/>
    </row>
    <row r="68" spans="2:23" customFormat="1" x14ac:dyDescent="0.15">
      <c r="B68" s="62"/>
      <c r="C68" s="145" t="s">
        <v>1208</v>
      </c>
      <c r="D68" s="145" t="s">
        <v>4</v>
      </c>
      <c r="E68" s="62"/>
      <c r="F68" s="62"/>
      <c r="G68" s="62"/>
      <c r="H68" s="62"/>
      <c r="I68" s="62"/>
      <c r="J68" s="62"/>
      <c r="K68" s="62"/>
      <c r="L68" s="62"/>
      <c r="M68" s="62"/>
      <c r="N68" s="62"/>
      <c r="O68" s="62"/>
      <c r="P68" s="62"/>
      <c r="Q68" s="62"/>
      <c r="R68" s="62"/>
      <c r="S68" s="62"/>
      <c r="T68" s="62"/>
    </row>
    <row r="69" spans="2:23" customFormat="1" x14ac:dyDescent="0.15">
      <c r="B69" s="149" t="s">
        <v>1281</v>
      </c>
      <c r="C69" s="239" t="s">
        <v>1213</v>
      </c>
      <c r="D69" s="239" t="s">
        <v>1214</v>
      </c>
      <c r="E69" s="62"/>
      <c r="F69" s="62"/>
      <c r="G69" s="62"/>
      <c r="H69" s="62"/>
      <c r="I69" s="62"/>
      <c r="J69" s="62"/>
      <c r="K69" s="62"/>
      <c r="L69" s="62"/>
      <c r="M69" s="62"/>
      <c r="N69" s="62"/>
      <c r="O69" s="62"/>
      <c r="P69" s="62"/>
      <c r="Q69" s="62"/>
      <c r="R69" s="62"/>
      <c r="S69" s="62"/>
      <c r="T69" s="62"/>
    </row>
    <row r="70" spans="2:23" customFormat="1" x14ac:dyDescent="0.15">
      <c r="B70" s="62"/>
      <c r="C70" s="240"/>
      <c r="D70" s="240"/>
      <c r="E70" s="62"/>
      <c r="F70" s="62"/>
      <c r="G70" s="62"/>
      <c r="H70" s="62"/>
      <c r="I70" s="62"/>
      <c r="J70" s="62"/>
      <c r="K70" s="62"/>
      <c r="L70" s="62"/>
      <c r="M70" s="62"/>
      <c r="N70" s="62"/>
      <c r="O70" s="62"/>
      <c r="P70" s="62"/>
      <c r="Q70" s="62"/>
      <c r="R70" s="62"/>
      <c r="S70" s="62"/>
      <c r="T70" s="62"/>
    </row>
    <row r="71" spans="2:23" customFormat="1" x14ac:dyDescent="0.15">
      <c r="B71" s="62"/>
      <c r="C71" s="149"/>
      <c r="D71" s="149"/>
      <c r="E71" s="62"/>
      <c r="F71" s="62"/>
      <c r="G71" s="62"/>
      <c r="H71" s="62"/>
      <c r="I71" s="62"/>
      <c r="J71" s="62"/>
      <c r="K71" s="62"/>
      <c r="L71" s="62"/>
      <c r="M71" s="62"/>
      <c r="N71" s="62"/>
      <c r="O71" s="62"/>
      <c r="P71" s="62"/>
      <c r="Q71" s="62"/>
      <c r="R71" s="62"/>
      <c r="S71" s="62"/>
      <c r="T71" s="62"/>
    </row>
    <row r="72" spans="2:23" customFormat="1" x14ac:dyDescent="0.15">
      <c r="B72" s="62"/>
      <c r="C72" s="145" t="s">
        <v>1239</v>
      </c>
      <c r="D72" s="145" t="s">
        <v>1240</v>
      </c>
      <c r="E72" s="237" t="s">
        <v>2</v>
      </c>
      <c r="F72" s="241"/>
      <c r="G72" s="241"/>
      <c r="H72" s="241"/>
      <c r="I72" s="242"/>
      <c r="J72" s="62"/>
      <c r="K72" s="62"/>
      <c r="L72" s="62"/>
      <c r="M72" s="62"/>
      <c r="N72" s="62"/>
      <c r="O72" s="62"/>
      <c r="P72" s="62"/>
      <c r="Q72" s="62"/>
      <c r="R72" s="62"/>
      <c r="S72" s="62"/>
      <c r="T72" s="62"/>
    </row>
    <row r="73" spans="2:23" customFormat="1" x14ac:dyDescent="0.15">
      <c r="B73" s="62"/>
      <c r="C73" s="145">
        <v>0</v>
      </c>
      <c r="D73" s="145">
        <v>0</v>
      </c>
      <c r="E73" s="243" t="s">
        <v>1255</v>
      </c>
      <c r="F73" s="244"/>
      <c r="G73" s="244"/>
      <c r="H73" s="244"/>
      <c r="I73" s="238"/>
      <c r="J73" s="62"/>
      <c r="K73" s="62"/>
      <c r="L73" s="62"/>
      <c r="M73" s="62"/>
      <c r="N73" s="62"/>
      <c r="O73" s="62"/>
      <c r="P73" s="62"/>
      <c r="Q73" s="62"/>
      <c r="R73" s="62"/>
      <c r="S73" s="62"/>
      <c r="T73" s="62"/>
    </row>
    <row r="74" spans="2:23" customFormat="1" x14ac:dyDescent="0.15">
      <c r="B74" s="62"/>
      <c r="C74" s="62"/>
      <c r="D74" s="62"/>
      <c r="E74" s="62"/>
      <c r="F74" s="62"/>
      <c r="G74" s="62"/>
      <c r="H74" s="62"/>
      <c r="I74" s="62"/>
      <c r="J74" s="62"/>
      <c r="K74" s="62"/>
      <c r="L74" s="62"/>
      <c r="M74" s="62"/>
      <c r="N74" s="62"/>
      <c r="O74" s="62"/>
      <c r="P74" s="62"/>
      <c r="Q74" s="62"/>
      <c r="R74" s="62"/>
      <c r="S74" s="62"/>
      <c r="T74" s="62"/>
    </row>
    <row r="75" spans="2:23" customFormat="1" x14ac:dyDescent="0.15">
      <c r="B75" s="62"/>
      <c r="C75" s="245" t="s">
        <v>1209</v>
      </c>
      <c r="D75" s="246"/>
      <c r="E75" s="246"/>
      <c r="F75" s="246"/>
      <c r="G75" s="245" t="s">
        <v>1210</v>
      </c>
      <c r="H75" s="246"/>
      <c r="I75" s="246"/>
      <c r="J75" s="246"/>
      <c r="K75" s="245" t="s">
        <v>1211</v>
      </c>
      <c r="L75" s="246"/>
      <c r="M75" s="246"/>
      <c r="N75" s="246"/>
      <c r="O75" s="245" t="s">
        <v>1212</v>
      </c>
      <c r="P75" s="246"/>
      <c r="Q75" s="246"/>
      <c r="R75" s="246"/>
      <c r="S75" s="62"/>
      <c r="T75" s="62"/>
    </row>
    <row r="76" spans="2:23" customFormat="1" x14ac:dyDescent="0.15">
      <c r="B76" s="149" t="s">
        <v>1284</v>
      </c>
      <c r="C76" s="245" t="s">
        <v>1215</v>
      </c>
      <c r="D76" s="246"/>
      <c r="E76" s="246"/>
      <c r="F76" s="246"/>
      <c r="G76" s="245" t="s">
        <v>1216</v>
      </c>
      <c r="H76" s="246"/>
      <c r="I76" s="246"/>
      <c r="J76" s="246"/>
      <c r="K76" s="245" t="s">
        <v>1217</v>
      </c>
      <c r="L76" s="246"/>
      <c r="M76" s="246"/>
      <c r="N76" s="246"/>
      <c r="O76" s="245" t="s">
        <v>1218</v>
      </c>
      <c r="P76" s="246"/>
      <c r="Q76" s="246"/>
      <c r="R76" s="246"/>
      <c r="S76" s="62"/>
      <c r="T76" s="62"/>
    </row>
    <row r="77" spans="2:23" customFormat="1" x14ac:dyDescent="0.15">
      <c r="B77" s="62"/>
      <c r="C77" s="151" t="s">
        <v>1219</v>
      </c>
      <c r="D77" s="151" t="s">
        <v>1220</v>
      </c>
      <c r="E77" s="151" t="s">
        <v>1221</v>
      </c>
      <c r="F77" s="151" t="s">
        <v>1222</v>
      </c>
      <c r="G77" s="151" t="s">
        <v>1223</v>
      </c>
      <c r="H77" s="151" t="s">
        <v>1224</v>
      </c>
      <c r="I77" s="151" t="s">
        <v>1225</v>
      </c>
      <c r="J77" s="151" t="s">
        <v>1226</v>
      </c>
      <c r="K77" s="151" t="s">
        <v>1227</v>
      </c>
      <c r="L77" s="151" t="s">
        <v>1228</v>
      </c>
      <c r="M77" s="151" t="s">
        <v>1229</v>
      </c>
      <c r="N77" s="151" t="s">
        <v>1230</v>
      </c>
      <c r="O77" s="151" t="s">
        <v>1231</v>
      </c>
      <c r="P77" s="151" t="s">
        <v>1232</v>
      </c>
      <c r="Q77" s="151" t="s">
        <v>1233</v>
      </c>
      <c r="R77" s="151" t="s">
        <v>1234</v>
      </c>
      <c r="S77" s="62"/>
      <c r="T77" s="62"/>
    </row>
    <row r="78" spans="2:23" customFormat="1" x14ac:dyDescent="0.15">
      <c r="B78" s="62"/>
      <c r="C78" s="62"/>
      <c r="D78" s="62"/>
      <c r="E78" s="62"/>
      <c r="F78" s="62"/>
      <c r="G78" s="62"/>
      <c r="H78" s="62"/>
      <c r="I78" s="62"/>
      <c r="J78" s="62"/>
      <c r="K78" s="62"/>
      <c r="L78" s="62"/>
      <c r="M78" s="62"/>
      <c r="N78" s="62"/>
      <c r="O78" s="62"/>
      <c r="P78" s="62"/>
      <c r="Q78" s="62"/>
      <c r="R78" s="62"/>
      <c r="S78" s="62"/>
      <c r="T78" s="62"/>
    </row>
    <row r="79" spans="2:23" customFormat="1" x14ac:dyDescent="0.15">
      <c r="B79" s="62" t="s">
        <v>1285</v>
      </c>
      <c r="C79" s="62"/>
      <c r="D79" s="62"/>
      <c r="E79" s="62"/>
      <c r="F79" s="62"/>
      <c r="G79" s="62"/>
      <c r="H79" s="62"/>
      <c r="I79" s="62"/>
      <c r="J79" s="62"/>
      <c r="K79" s="62"/>
      <c r="L79" s="62"/>
      <c r="M79" s="62"/>
      <c r="N79" s="62"/>
      <c r="O79" s="62"/>
      <c r="P79" s="62"/>
      <c r="Q79" s="62"/>
      <c r="R79" s="62"/>
      <c r="S79" s="62"/>
      <c r="T79" s="62"/>
    </row>
    <row r="80" spans="2:23" customFormat="1" x14ac:dyDescent="0.15">
      <c r="B80" s="62" t="s">
        <v>1321</v>
      </c>
      <c r="C80" s="62"/>
      <c r="D80" s="62"/>
      <c r="E80" s="62"/>
      <c r="F80" s="62"/>
      <c r="G80" s="62"/>
      <c r="H80" s="62"/>
      <c r="I80" s="62"/>
      <c r="J80" s="62"/>
      <c r="K80" s="62"/>
      <c r="L80" s="62"/>
      <c r="M80" s="62"/>
      <c r="N80" s="62"/>
      <c r="O80" s="62"/>
      <c r="P80" s="62"/>
      <c r="Q80" s="62"/>
      <c r="R80" s="62"/>
      <c r="S80" s="62"/>
      <c r="T80" s="62"/>
    </row>
    <row r="81" spans="2:20" customFormat="1" x14ac:dyDescent="0.15">
      <c r="B81" s="62"/>
      <c r="C81" s="145" t="s">
        <v>1208</v>
      </c>
      <c r="D81" s="62"/>
      <c r="E81" s="62"/>
      <c r="F81" s="62"/>
      <c r="G81" s="62"/>
      <c r="H81" s="62"/>
      <c r="I81" s="62"/>
      <c r="J81" s="62"/>
      <c r="K81" s="62"/>
      <c r="L81" s="62"/>
      <c r="M81" s="62"/>
      <c r="N81" s="62"/>
      <c r="O81" s="62"/>
      <c r="P81" s="62"/>
      <c r="Q81" s="62"/>
      <c r="R81" s="62"/>
      <c r="S81" s="62"/>
      <c r="T81" s="62"/>
    </row>
    <row r="82" spans="2:20" customFormat="1" x14ac:dyDescent="0.15">
      <c r="B82" s="149" t="s">
        <v>1281</v>
      </c>
      <c r="C82" s="239" t="s">
        <v>1213</v>
      </c>
      <c r="D82" s="62"/>
      <c r="E82" s="62"/>
      <c r="F82" s="62"/>
      <c r="G82" s="62"/>
      <c r="H82" s="62"/>
      <c r="I82" s="62"/>
      <c r="J82" s="62"/>
      <c r="K82" s="62"/>
      <c r="L82" s="62"/>
      <c r="M82" s="62"/>
      <c r="N82" s="62"/>
      <c r="O82" s="62"/>
      <c r="P82" s="62"/>
      <c r="Q82" s="62"/>
      <c r="R82" s="62"/>
      <c r="S82" s="62"/>
      <c r="T82" s="62"/>
    </row>
    <row r="83" spans="2:20" customFormat="1" x14ac:dyDescent="0.15">
      <c r="B83" s="62"/>
      <c r="C83" s="240"/>
      <c r="D83" s="62"/>
      <c r="E83" s="62"/>
      <c r="F83" s="62"/>
      <c r="G83" s="62"/>
      <c r="H83" s="62"/>
      <c r="I83" s="62"/>
      <c r="J83" s="62"/>
      <c r="K83" s="62"/>
      <c r="L83" s="62"/>
      <c r="M83" s="62"/>
      <c r="N83" s="62"/>
      <c r="O83" s="62"/>
      <c r="P83" s="62"/>
      <c r="Q83" s="62"/>
      <c r="R83" s="62"/>
      <c r="S83" s="62"/>
      <c r="T83" s="62"/>
    </row>
    <row r="84" spans="2:20" customFormat="1" x14ac:dyDescent="0.15">
      <c r="B84" s="62"/>
      <c r="C84" s="62"/>
      <c r="D84" s="62"/>
      <c r="E84" s="62"/>
      <c r="F84" s="62"/>
      <c r="G84" s="62"/>
      <c r="H84" s="62"/>
      <c r="I84" s="62"/>
      <c r="J84" s="62"/>
      <c r="K84" s="62"/>
      <c r="L84" s="62"/>
      <c r="M84" s="62"/>
      <c r="N84" s="62"/>
      <c r="O84" s="62"/>
      <c r="P84" s="62"/>
      <c r="Q84" s="62"/>
      <c r="R84" s="62"/>
      <c r="S84" s="62"/>
      <c r="T84" s="62"/>
    </row>
    <row r="85" spans="2:20" customFormat="1" x14ac:dyDescent="0.15">
      <c r="B85" s="62"/>
      <c r="C85" s="145" t="s">
        <v>1239</v>
      </c>
      <c r="D85" s="145" t="s">
        <v>1240</v>
      </c>
      <c r="E85" s="237" t="s">
        <v>2</v>
      </c>
      <c r="F85" s="241"/>
      <c r="G85" s="241"/>
      <c r="H85" s="241"/>
      <c r="I85" s="242"/>
      <c r="J85" s="62"/>
      <c r="K85" s="62"/>
      <c r="L85" s="62"/>
      <c r="M85" s="62"/>
      <c r="N85" s="62"/>
      <c r="O85" s="62"/>
      <c r="P85" s="62"/>
      <c r="Q85" s="62"/>
      <c r="R85" s="62"/>
      <c r="S85" s="62"/>
      <c r="T85" s="62"/>
    </row>
    <row r="86" spans="2:20" customFormat="1" x14ac:dyDescent="0.15">
      <c r="B86" s="62"/>
      <c r="C86" s="145">
        <v>0</v>
      </c>
      <c r="D86" s="145">
        <v>1</v>
      </c>
      <c r="E86" s="243" t="s">
        <v>1256</v>
      </c>
      <c r="F86" s="244"/>
      <c r="G86" s="244"/>
      <c r="H86" s="244"/>
      <c r="I86" s="238"/>
      <c r="J86" s="62"/>
      <c r="K86" s="62"/>
      <c r="L86" s="62"/>
      <c r="M86" s="62"/>
      <c r="N86" s="62"/>
      <c r="O86" s="62"/>
      <c r="P86" s="62"/>
      <c r="Q86" s="62"/>
      <c r="R86" s="62"/>
      <c r="S86" s="62"/>
      <c r="T86" s="62"/>
    </row>
    <row r="87" spans="2:20" customFormat="1" x14ac:dyDescent="0.15">
      <c r="B87" s="62"/>
      <c r="C87" s="62"/>
      <c r="D87" s="62"/>
      <c r="E87" s="62"/>
      <c r="F87" s="62"/>
      <c r="G87" s="62"/>
      <c r="H87" s="62"/>
      <c r="I87" s="62"/>
      <c r="J87" s="62"/>
      <c r="K87" s="62"/>
      <c r="L87" s="62"/>
      <c r="M87" s="62"/>
      <c r="N87" s="62"/>
      <c r="O87" s="62"/>
      <c r="P87" s="62"/>
      <c r="Q87" s="62"/>
      <c r="R87" s="62"/>
      <c r="S87" s="62"/>
      <c r="T87" s="62"/>
    </row>
    <row r="88" spans="2:20" customFormat="1" x14ac:dyDescent="0.15">
      <c r="B88" s="62"/>
      <c r="C88" s="237" t="s">
        <v>1286</v>
      </c>
      <c r="D88" s="238"/>
      <c r="E88" s="237" t="s">
        <v>1287</v>
      </c>
      <c r="F88" s="238"/>
      <c r="G88" s="237" t="s">
        <v>1288</v>
      </c>
      <c r="H88" s="238"/>
      <c r="I88" s="237" t="s">
        <v>1289</v>
      </c>
      <c r="J88" s="238"/>
      <c r="K88" s="62"/>
      <c r="L88" s="62"/>
      <c r="M88" s="62"/>
      <c r="N88" s="62"/>
      <c r="O88" s="62"/>
      <c r="P88" s="62"/>
      <c r="Q88" s="62"/>
      <c r="R88" s="62"/>
      <c r="S88" s="62"/>
      <c r="T88" s="62"/>
    </row>
    <row r="89" spans="2:20" customFormat="1" x14ac:dyDescent="0.15">
      <c r="B89" s="149" t="s">
        <v>1284</v>
      </c>
      <c r="C89" s="237" t="s">
        <v>1290</v>
      </c>
      <c r="D89" s="238"/>
      <c r="E89" s="237" t="s">
        <v>1291</v>
      </c>
      <c r="F89" s="238"/>
      <c r="G89" s="237" t="s">
        <v>1292</v>
      </c>
      <c r="H89" s="238"/>
      <c r="I89" s="237" t="s">
        <v>1293</v>
      </c>
      <c r="J89" s="238"/>
      <c r="K89" s="62"/>
      <c r="L89" s="62"/>
      <c r="M89" s="62"/>
      <c r="N89" s="62"/>
      <c r="O89" s="62"/>
      <c r="P89" s="62"/>
      <c r="Q89" s="62"/>
      <c r="R89" s="62"/>
      <c r="S89" s="62"/>
      <c r="T89" s="62"/>
    </row>
    <row r="90" spans="2:20" customFormat="1" x14ac:dyDescent="0.15">
      <c r="B90" s="62"/>
      <c r="C90" s="151" t="s">
        <v>1219</v>
      </c>
      <c r="D90" s="151" t="s">
        <v>1220</v>
      </c>
      <c r="E90" s="151" t="s">
        <v>1223</v>
      </c>
      <c r="F90" s="151" t="s">
        <v>1224</v>
      </c>
      <c r="G90" s="151" t="s">
        <v>1227</v>
      </c>
      <c r="H90" s="151" t="s">
        <v>1228</v>
      </c>
      <c r="I90" s="151" t="s">
        <v>1231</v>
      </c>
      <c r="J90" s="151" t="s">
        <v>1232</v>
      </c>
      <c r="K90" s="62"/>
      <c r="L90" s="62"/>
      <c r="M90" s="149"/>
      <c r="N90" s="149"/>
      <c r="O90" s="62"/>
      <c r="P90" s="62"/>
      <c r="Q90" s="149"/>
      <c r="R90" s="149"/>
      <c r="S90" s="62"/>
      <c r="T90" s="62"/>
    </row>
    <row r="91" spans="2:20" customFormat="1" x14ac:dyDescent="0.15">
      <c r="B91" s="62"/>
      <c r="C91" s="62"/>
      <c r="D91" s="62"/>
      <c r="E91" s="62"/>
      <c r="F91" s="62"/>
      <c r="G91" s="62"/>
      <c r="H91" s="62"/>
      <c r="I91" s="62"/>
      <c r="J91" s="62"/>
      <c r="K91" s="62"/>
      <c r="L91" s="62"/>
      <c r="M91" s="62"/>
      <c r="N91" s="62"/>
      <c r="O91" s="62"/>
      <c r="P91" s="62"/>
      <c r="Q91" s="62"/>
      <c r="R91" s="62"/>
      <c r="S91" s="62"/>
      <c r="T91" s="62"/>
    </row>
    <row r="92" spans="2:20" customFormat="1" x14ac:dyDescent="0.15">
      <c r="B92" s="62" t="s">
        <v>1294</v>
      </c>
      <c r="C92" s="62"/>
      <c r="D92" s="62"/>
      <c r="E92" s="62"/>
      <c r="F92" s="62"/>
      <c r="G92" s="62"/>
      <c r="H92" s="62"/>
      <c r="I92" s="62"/>
      <c r="J92" s="62"/>
      <c r="K92" s="62"/>
      <c r="L92" s="62"/>
      <c r="M92" s="62"/>
      <c r="N92" s="62"/>
      <c r="O92" s="62"/>
      <c r="P92" s="62"/>
      <c r="Q92" s="62"/>
      <c r="R92" s="62"/>
      <c r="S92" s="62"/>
      <c r="T92" s="62"/>
    </row>
    <row r="93" spans="2:20" customFormat="1" x14ac:dyDescent="0.15">
      <c r="B93" s="62" t="s">
        <v>1322</v>
      </c>
      <c r="C93" s="62"/>
      <c r="D93" s="62"/>
      <c r="E93" s="62"/>
      <c r="F93" s="62"/>
      <c r="G93" s="62"/>
      <c r="H93" s="62"/>
      <c r="I93" s="62"/>
      <c r="J93" s="62"/>
      <c r="K93" s="62"/>
      <c r="L93" s="62"/>
      <c r="M93" s="62"/>
      <c r="N93" s="62"/>
      <c r="O93" s="62"/>
      <c r="P93" s="62"/>
      <c r="R93" s="62"/>
      <c r="S93" s="62"/>
      <c r="T93" s="62"/>
    </row>
    <row r="94" spans="2:20" customFormat="1" x14ac:dyDescent="0.15">
      <c r="B94" t="s">
        <v>1279</v>
      </c>
      <c r="C94" s="62"/>
      <c r="D94" s="62"/>
      <c r="E94" s="62"/>
      <c r="F94" s="62"/>
      <c r="G94" s="62"/>
      <c r="H94" s="62"/>
      <c r="I94" s="62"/>
      <c r="J94" s="62"/>
      <c r="K94" s="62"/>
      <c r="L94" s="62"/>
      <c r="M94" s="62"/>
      <c r="N94" s="62"/>
      <c r="O94" s="62"/>
      <c r="P94" s="62"/>
      <c r="R94" s="62"/>
      <c r="S94" s="62"/>
      <c r="T94" s="62"/>
    </row>
    <row r="95" spans="2:20" customFormat="1" x14ac:dyDescent="0.15">
      <c r="B95" s="62" t="s">
        <v>1349</v>
      </c>
      <c r="C95" s="62"/>
      <c r="D95" s="62"/>
      <c r="E95" s="62"/>
      <c r="F95" s="62"/>
      <c r="G95" s="62"/>
      <c r="H95" s="62"/>
      <c r="I95" s="62"/>
      <c r="J95" s="62"/>
      <c r="K95" s="62"/>
      <c r="L95" s="62"/>
      <c r="M95" s="62"/>
      <c r="N95" s="62"/>
      <c r="O95" s="62"/>
      <c r="P95" s="62"/>
      <c r="R95" s="62"/>
      <c r="S95" s="62"/>
      <c r="T95" s="62"/>
    </row>
    <row r="96" spans="2:20" customFormat="1" x14ac:dyDescent="0.15">
      <c r="B96" s="62"/>
      <c r="C96" s="145" t="s">
        <v>1208</v>
      </c>
      <c r="D96" s="146" t="s">
        <v>4</v>
      </c>
      <c r="E96" s="151" t="s">
        <v>1295</v>
      </c>
      <c r="F96" s="151" t="s">
        <v>1296</v>
      </c>
      <c r="G96" s="151" t="s">
        <v>1297</v>
      </c>
      <c r="H96" s="151" t="s">
        <v>1298</v>
      </c>
      <c r="I96" s="62"/>
      <c r="J96" s="62"/>
      <c r="K96" s="62"/>
      <c r="L96" s="62"/>
      <c r="M96" s="62"/>
      <c r="N96" s="62"/>
      <c r="O96" s="62"/>
      <c r="P96" s="62"/>
      <c r="Q96" s="62"/>
      <c r="R96" s="62"/>
      <c r="S96" s="62"/>
      <c r="T96" s="62"/>
    </row>
    <row r="97" spans="2:20" customFormat="1" x14ac:dyDescent="0.15">
      <c r="B97" s="149" t="s">
        <v>1281</v>
      </c>
      <c r="C97" s="147" t="s">
        <v>1213</v>
      </c>
      <c r="D97" s="147" t="s">
        <v>1214</v>
      </c>
      <c r="E97" s="151" t="s">
        <v>1219</v>
      </c>
      <c r="F97" s="151" t="s">
        <v>1223</v>
      </c>
      <c r="G97" s="151" t="s">
        <v>1227</v>
      </c>
      <c r="H97" s="151" t="s">
        <v>1231</v>
      </c>
      <c r="I97" s="62"/>
      <c r="J97" s="62"/>
      <c r="K97" s="62"/>
      <c r="L97" s="62"/>
      <c r="M97" s="62"/>
      <c r="N97" s="62"/>
      <c r="O97" s="62"/>
      <c r="P97" s="62"/>
      <c r="R97" s="62"/>
      <c r="S97" s="62"/>
      <c r="T97" s="62"/>
    </row>
    <row r="98" spans="2:20" customFormat="1" x14ac:dyDescent="0.15">
      <c r="B98" s="62"/>
      <c r="C98" s="150"/>
      <c r="D98" s="150"/>
      <c r="E98" s="62"/>
      <c r="F98" s="62"/>
      <c r="G98" s="62"/>
      <c r="H98" s="62"/>
      <c r="I98" s="62"/>
      <c r="J98" s="149"/>
      <c r="K98" s="149"/>
      <c r="L98" s="149"/>
      <c r="M98" s="62"/>
      <c r="N98" s="149"/>
      <c r="O98" s="149"/>
      <c r="P98" s="149"/>
      <c r="R98" s="149"/>
      <c r="S98" s="149"/>
      <c r="T98" s="149"/>
    </row>
    <row r="99" spans="2:20" customFormat="1" x14ac:dyDescent="0.15">
      <c r="B99" s="62"/>
      <c r="C99" s="145" t="s">
        <v>1239</v>
      </c>
      <c r="D99" s="145" t="s">
        <v>1240</v>
      </c>
      <c r="E99" s="237" t="s">
        <v>2</v>
      </c>
      <c r="F99" s="241"/>
      <c r="G99" s="241"/>
      <c r="H99" s="241"/>
      <c r="I99" s="242"/>
      <c r="J99" s="62"/>
      <c r="K99" s="62"/>
      <c r="L99" s="62"/>
      <c r="M99" s="62"/>
      <c r="N99" s="62"/>
      <c r="O99" s="62"/>
      <c r="P99" s="62"/>
      <c r="R99" s="62"/>
      <c r="S99" s="62"/>
      <c r="T99" s="62"/>
    </row>
    <row r="100" spans="2:20" customFormat="1" x14ac:dyDescent="0.15">
      <c r="B100" s="62"/>
      <c r="C100" s="145">
        <v>1</v>
      </c>
      <c r="D100" s="145">
        <v>0</v>
      </c>
      <c r="E100" s="243" t="s">
        <v>1257</v>
      </c>
      <c r="F100" s="244"/>
      <c r="G100" s="244"/>
      <c r="H100" s="244"/>
      <c r="I100" s="238"/>
      <c r="J100" s="62"/>
      <c r="K100" s="62"/>
      <c r="L100" s="62"/>
      <c r="M100" s="62"/>
      <c r="N100" s="62"/>
      <c r="O100" s="62"/>
      <c r="P100" s="62"/>
      <c r="R100" s="62"/>
      <c r="S100" s="62"/>
      <c r="T100" s="62"/>
    </row>
    <row r="101" spans="2:20" customFormat="1" x14ac:dyDescent="0.15">
      <c r="B101" s="62"/>
      <c r="C101" s="62"/>
      <c r="D101" s="62"/>
      <c r="E101" s="62"/>
      <c r="F101" s="62"/>
      <c r="G101" s="62"/>
      <c r="H101" s="62"/>
      <c r="I101" s="62"/>
      <c r="J101" s="62"/>
      <c r="K101" s="62"/>
      <c r="L101" s="62"/>
      <c r="M101" s="62"/>
      <c r="N101" s="62"/>
      <c r="O101" s="62"/>
      <c r="P101" s="62"/>
      <c r="R101" s="62"/>
      <c r="S101" s="62"/>
      <c r="T101" s="62"/>
    </row>
    <row r="102" spans="2:20" customFormat="1" x14ac:dyDescent="0.15">
      <c r="B102" s="62" t="s">
        <v>1299</v>
      </c>
      <c r="C102" s="62"/>
      <c r="D102" s="62"/>
      <c r="E102" s="62"/>
      <c r="F102" s="62"/>
      <c r="G102" s="62"/>
      <c r="H102" s="62"/>
      <c r="I102" s="62"/>
      <c r="J102" s="62"/>
      <c r="K102" s="62"/>
      <c r="L102" s="62"/>
      <c r="M102" s="62"/>
      <c r="N102" s="62"/>
      <c r="O102" s="62"/>
      <c r="P102" s="62"/>
      <c r="Q102" s="62"/>
      <c r="R102" s="62"/>
      <c r="S102" s="62"/>
      <c r="T102" s="62"/>
    </row>
    <row r="103" spans="2:20" customFormat="1" x14ac:dyDescent="0.15">
      <c r="B103" s="62" t="s">
        <v>1323</v>
      </c>
      <c r="C103" s="62"/>
      <c r="D103" s="62"/>
      <c r="E103" s="62"/>
      <c r="F103" s="62"/>
      <c r="G103" s="62"/>
      <c r="H103" s="62"/>
      <c r="I103" s="62"/>
      <c r="J103" s="62"/>
      <c r="K103" s="62"/>
      <c r="L103" s="62"/>
      <c r="M103" s="62"/>
      <c r="N103" s="62"/>
      <c r="O103" s="62"/>
      <c r="P103" s="62"/>
      <c r="Q103" s="62"/>
      <c r="R103" s="62"/>
      <c r="S103" s="62"/>
      <c r="T103" s="62"/>
    </row>
    <row r="104" spans="2:20" customFormat="1" x14ac:dyDescent="0.15">
      <c r="B104" s="62" t="s">
        <v>1317</v>
      </c>
      <c r="C104" s="62"/>
      <c r="D104" s="62"/>
      <c r="E104" s="62"/>
      <c r="F104" s="62"/>
      <c r="G104" s="62"/>
      <c r="H104" s="62"/>
      <c r="I104" s="62"/>
      <c r="J104" s="62"/>
      <c r="K104" s="62"/>
      <c r="L104" s="62"/>
      <c r="M104" s="62"/>
      <c r="N104" s="62"/>
      <c r="O104" s="62"/>
      <c r="P104" s="62"/>
      <c r="Q104" s="62"/>
      <c r="R104" s="62"/>
      <c r="S104" s="62"/>
      <c r="T104" s="62"/>
    </row>
    <row r="105" spans="2:20" customFormat="1" x14ac:dyDescent="0.15">
      <c r="B105" s="62"/>
      <c r="C105" s="145" t="s">
        <v>1208</v>
      </c>
      <c r="D105" s="62"/>
      <c r="E105" s="62"/>
      <c r="F105" s="62"/>
      <c r="G105" s="62"/>
      <c r="H105" s="62"/>
      <c r="I105" s="62"/>
      <c r="J105" s="62"/>
      <c r="K105" s="62"/>
      <c r="L105" s="62"/>
      <c r="M105" s="62"/>
      <c r="N105" s="62"/>
      <c r="O105" s="62"/>
      <c r="P105" s="62"/>
      <c r="Q105" s="62"/>
      <c r="R105" s="62"/>
      <c r="S105" s="62"/>
      <c r="T105" s="62"/>
    </row>
    <row r="106" spans="2:20" customFormat="1" x14ac:dyDescent="0.15">
      <c r="B106" s="149" t="s">
        <v>1281</v>
      </c>
      <c r="C106" s="239" t="s">
        <v>1213</v>
      </c>
      <c r="D106" s="62"/>
      <c r="E106" s="62"/>
      <c r="F106" s="62"/>
      <c r="G106" s="62"/>
      <c r="H106" s="62"/>
      <c r="I106" s="62"/>
      <c r="J106" s="62"/>
      <c r="K106" s="62"/>
      <c r="L106" s="62"/>
      <c r="M106" s="62"/>
      <c r="N106" s="62"/>
      <c r="O106" s="62"/>
      <c r="P106" s="62"/>
      <c r="Q106" s="62"/>
      <c r="R106" s="62"/>
      <c r="S106" s="62"/>
      <c r="T106" s="62"/>
    </row>
    <row r="107" spans="2:20" customFormat="1" x14ac:dyDescent="0.15">
      <c r="B107" s="62"/>
      <c r="C107" s="240"/>
      <c r="D107" s="62"/>
      <c r="E107" s="62"/>
      <c r="F107" s="62"/>
      <c r="G107" s="62"/>
      <c r="H107" s="62"/>
      <c r="I107" s="62"/>
      <c r="J107" s="62"/>
      <c r="K107" s="62"/>
      <c r="L107" s="62"/>
      <c r="M107" s="62"/>
      <c r="N107" s="62"/>
      <c r="O107" s="62"/>
      <c r="P107" s="62"/>
      <c r="Q107" s="62"/>
      <c r="R107" s="62"/>
      <c r="S107" s="62"/>
      <c r="T107" s="62"/>
    </row>
    <row r="108" spans="2:20" customFormat="1" x14ac:dyDescent="0.15">
      <c r="B108" s="62"/>
      <c r="C108" s="62"/>
      <c r="D108" s="62"/>
      <c r="E108" s="62"/>
      <c r="F108" s="62"/>
      <c r="G108" s="62"/>
      <c r="H108" s="62"/>
      <c r="I108" s="62"/>
      <c r="J108" s="62"/>
      <c r="K108" s="62"/>
      <c r="L108" s="62"/>
      <c r="M108" s="62"/>
      <c r="N108" s="62"/>
      <c r="O108" s="62"/>
      <c r="P108" s="62"/>
      <c r="Q108" s="62"/>
      <c r="R108" s="62"/>
      <c r="S108" s="62"/>
      <c r="T108" s="62"/>
    </row>
    <row r="109" spans="2:20" customFormat="1" x14ac:dyDescent="0.15">
      <c r="B109" s="62"/>
      <c r="C109" s="145" t="s">
        <v>1239</v>
      </c>
      <c r="D109" s="145" t="s">
        <v>1240</v>
      </c>
      <c r="E109" s="237" t="s">
        <v>2</v>
      </c>
      <c r="F109" s="241"/>
      <c r="G109" s="241"/>
      <c r="H109" s="241"/>
      <c r="I109" s="242"/>
      <c r="J109" s="62"/>
      <c r="K109" s="62"/>
      <c r="L109" s="62"/>
      <c r="M109" s="62"/>
      <c r="N109" s="62"/>
      <c r="O109" s="62"/>
      <c r="P109" s="62"/>
      <c r="Q109" s="62"/>
      <c r="R109" s="62"/>
      <c r="S109" s="62"/>
      <c r="T109" s="62"/>
    </row>
    <row r="110" spans="2:20" customFormat="1" x14ac:dyDescent="0.15">
      <c r="B110" s="62"/>
      <c r="C110" s="145">
        <v>1</v>
      </c>
      <c r="D110" s="145">
        <v>1</v>
      </c>
      <c r="E110" s="243" t="s">
        <v>1258</v>
      </c>
      <c r="F110" s="244"/>
      <c r="G110" s="244"/>
      <c r="H110" s="244"/>
      <c r="I110" s="238"/>
      <c r="J110" s="62"/>
      <c r="K110" s="62"/>
      <c r="L110" s="62"/>
      <c r="M110" s="62"/>
      <c r="N110" s="62"/>
      <c r="O110" s="62"/>
      <c r="P110" s="62"/>
      <c r="Q110" s="62"/>
      <c r="R110" s="62"/>
      <c r="S110" s="62"/>
      <c r="T110" s="62"/>
    </row>
    <row r="111" spans="2:20" customFormat="1" x14ac:dyDescent="0.15">
      <c r="B111" s="62"/>
      <c r="C111" s="62"/>
      <c r="D111" s="62"/>
      <c r="E111" s="62"/>
      <c r="F111" s="62"/>
      <c r="G111" s="62"/>
      <c r="H111" s="62"/>
      <c r="I111" s="62"/>
      <c r="J111" s="62"/>
      <c r="K111" s="62"/>
      <c r="L111" s="62"/>
      <c r="M111" s="62"/>
      <c r="N111" s="62"/>
      <c r="O111" s="62"/>
      <c r="P111" s="62"/>
      <c r="Q111" s="62"/>
      <c r="R111" s="62"/>
      <c r="S111" s="62"/>
      <c r="T111" s="62"/>
    </row>
    <row r="112" spans="2:20" customFormat="1" x14ac:dyDescent="0.15">
      <c r="B112" s="62"/>
      <c r="C112" s="237" t="s">
        <v>1209</v>
      </c>
      <c r="D112" s="238"/>
      <c r="E112" s="237" t="s">
        <v>1210</v>
      </c>
      <c r="F112" s="238"/>
      <c r="G112" s="237" t="s">
        <v>1211</v>
      </c>
      <c r="H112" s="238"/>
      <c r="I112" s="237" t="s">
        <v>1212</v>
      </c>
      <c r="J112" s="238"/>
      <c r="K112" s="62"/>
      <c r="L112" s="62"/>
      <c r="M112" s="62"/>
      <c r="N112" s="62"/>
      <c r="O112" s="62"/>
      <c r="P112" s="62"/>
      <c r="Q112" s="62"/>
      <c r="R112" s="62"/>
      <c r="S112" s="62"/>
      <c r="T112" s="62"/>
    </row>
    <row r="113" spans="2:20" customFormat="1" x14ac:dyDescent="0.15">
      <c r="B113" s="149" t="s">
        <v>1284</v>
      </c>
      <c r="C113" s="237" t="s">
        <v>1290</v>
      </c>
      <c r="D113" s="238"/>
      <c r="E113" s="237" t="s">
        <v>1291</v>
      </c>
      <c r="F113" s="238"/>
      <c r="G113" s="237" t="s">
        <v>1292</v>
      </c>
      <c r="H113" s="238"/>
      <c r="I113" s="237" t="s">
        <v>1293</v>
      </c>
      <c r="J113" s="238"/>
      <c r="K113" s="62"/>
      <c r="L113" s="62"/>
      <c r="M113" s="62"/>
      <c r="N113" s="62"/>
      <c r="O113" s="62"/>
      <c r="P113" s="62"/>
      <c r="Q113" s="62"/>
      <c r="R113" s="62"/>
      <c r="S113" s="62"/>
      <c r="T113" s="62"/>
    </row>
    <row r="114" spans="2:20" customFormat="1" x14ac:dyDescent="0.15">
      <c r="B114" s="62"/>
      <c r="C114" s="151" t="s">
        <v>1219</v>
      </c>
      <c r="D114" s="151" t="s">
        <v>1220</v>
      </c>
      <c r="E114" s="151" t="s">
        <v>1223</v>
      </c>
      <c r="F114" s="151" t="s">
        <v>1224</v>
      </c>
      <c r="G114" s="151" t="s">
        <v>1227</v>
      </c>
      <c r="H114" s="151" t="s">
        <v>1228</v>
      </c>
      <c r="I114" s="151" t="s">
        <v>1231</v>
      </c>
      <c r="J114" s="151" t="s">
        <v>1232</v>
      </c>
      <c r="K114" s="62"/>
      <c r="L114" s="62"/>
      <c r="M114" s="149"/>
      <c r="N114" s="149"/>
      <c r="O114" s="62"/>
      <c r="P114" s="62"/>
      <c r="Q114" s="149"/>
      <c r="R114" s="149"/>
      <c r="S114" s="62"/>
      <c r="T114" s="62"/>
    </row>
    <row r="115" spans="2:20" customFormat="1" x14ac:dyDescent="0.15">
      <c r="B115" s="62"/>
      <c r="C115" s="153" t="s">
        <v>1300</v>
      </c>
      <c r="D115" s="153"/>
      <c r="E115" s="153" t="s">
        <v>1301</v>
      </c>
      <c r="F115" s="153"/>
      <c r="G115" s="153" t="s">
        <v>1302</v>
      </c>
      <c r="H115" s="153"/>
      <c r="I115" s="153" t="s">
        <v>1303</v>
      </c>
      <c r="J115" s="153"/>
      <c r="K115" s="62"/>
      <c r="L115" s="62"/>
      <c r="M115" s="62"/>
      <c r="N115" s="62"/>
      <c r="O115" s="62"/>
      <c r="P115" s="62"/>
      <c r="Q115" s="62"/>
      <c r="R115" s="62"/>
      <c r="S115" s="62"/>
      <c r="T115" s="62"/>
    </row>
    <row r="116" spans="2:20" customFormat="1" x14ac:dyDescent="0.15">
      <c r="B116" s="62"/>
      <c r="C116" s="153"/>
      <c r="D116" s="153" t="s">
        <v>1304</v>
      </c>
      <c r="E116" s="153"/>
      <c r="F116" s="153" t="s">
        <v>1305</v>
      </c>
      <c r="G116" s="153"/>
      <c r="H116" s="153" t="s">
        <v>1306</v>
      </c>
      <c r="I116" s="153"/>
      <c r="J116" s="153" t="s">
        <v>1307</v>
      </c>
      <c r="K116" s="62"/>
      <c r="L116" s="62"/>
      <c r="M116" s="62"/>
      <c r="N116" s="62"/>
      <c r="O116" s="62"/>
      <c r="P116" s="62"/>
      <c r="Q116" s="62"/>
      <c r="R116" s="62"/>
      <c r="S116" s="62"/>
      <c r="T116" s="62"/>
    </row>
  </sheetData>
  <mergeCells count="92">
    <mergeCell ref="P8:S8"/>
    <mergeCell ref="B8:B9"/>
    <mergeCell ref="C8:C9"/>
    <mergeCell ref="D8:G8"/>
    <mergeCell ref="H8:K8"/>
    <mergeCell ref="L8:O8"/>
    <mergeCell ref="B22:I22"/>
    <mergeCell ref="B24:C24"/>
    <mergeCell ref="D24:E24"/>
    <mergeCell ref="F24:I24"/>
    <mergeCell ref="D7:G7"/>
    <mergeCell ref="H7:K7"/>
    <mergeCell ref="J15:M15"/>
    <mergeCell ref="L7:O7"/>
    <mergeCell ref="N15:Q15"/>
    <mergeCell ref="B16:E16"/>
    <mergeCell ref="F16:I16"/>
    <mergeCell ref="J16:M16"/>
    <mergeCell ref="N16:Q16"/>
    <mergeCell ref="B15:E15"/>
    <mergeCell ref="F15:I15"/>
    <mergeCell ref="P7:S7"/>
    <mergeCell ref="S28:T28"/>
    <mergeCell ref="S29:T29"/>
    <mergeCell ref="D28:E28"/>
    <mergeCell ref="D29:E29"/>
    <mergeCell ref="D30:E30"/>
    <mergeCell ref="I28:M28"/>
    <mergeCell ref="S30:T30"/>
    <mergeCell ref="I29:M29"/>
    <mergeCell ref="I30:M30"/>
    <mergeCell ref="I31:M31"/>
    <mergeCell ref="I32:M32"/>
    <mergeCell ref="D31:E31"/>
    <mergeCell ref="D32:E32"/>
    <mergeCell ref="S31:T31"/>
    <mergeCell ref="B36:I36"/>
    <mergeCell ref="B38:I38"/>
    <mergeCell ref="B42:E42"/>
    <mergeCell ref="C51:C52"/>
    <mergeCell ref="D51:D52"/>
    <mergeCell ref="B44:E44"/>
    <mergeCell ref="E54:I54"/>
    <mergeCell ref="E55:I55"/>
    <mergeCell ref="E59:H59"/>
    <mergeCell ref="I59:L59"/>
    <mergeCell ref="E73:I73"/>
    <mergeCell ref="E63:I63"/>
    <mergeCell ref="E64:I64"/>
    <mergeCell ref="M59:P59"/>
    <mergeCell ref="Q59:T59"/>
    <mergeCell ref="C60:C61"/>
    <mergeCell ref="D60:D61"/>
    <mergeCell ref="E60:H60"/>
    <mergeCell ref="I60:L60"/>
    <mergeCell ref="M60:P60"/>
    <mergeCell ref="Q60:T60"/>
    <mergeCell ref="C69:C70"/>
    <mergeCell ref="D69:D70"/>
    <mergeCell ref="E72:I72"/>
    <mergeCell ref="C75:F75"/>
    <mergeCell ref="G75:J75"/>
    <mergeCell ref="K75:N75"/>
    <mergeCell ref="O75:R75"/>
    <mergeCell ref="C76:F76"/>
    <mergeCell ref="G76:J76"/>
    <mergeCell ref="K76:N76"/>
    <mergeCell ref="O76:R76"/>
    <mergeCell ref="E100:I100"/>
    <mergeCell ref="C82:C83"/>
    <mergeCell ref="E85:I85"/>
    <mergeCell ref="E86:I86"/>
    <mergeCell ref="C88:D88"/>
    <mergeCell ref="E88:F88"/>
    <mergeCell ref="G88:H88"/>
    <mergeCell ref="I88:J88"/>
    <mergeCell ref="C89:D89"/>
    <mergeCell ref="E89:F89"/>
    <mergeCell ref="G89:H89"/>
    <mergeCell ref="I89:J89"/>
    <mergeCell ref="E99:I99"/>
    <mergeCell ref="C113:D113"/>
    <mergeCell ref="E113:F113"/>
    <mergeCell ref="G113:H113"/>
    <mergeCell ref="I113:J113"/>
    <mergeCell ref="C106:C107"/>
    <mergeCell ref="E109:I109"/>
    <mergeCell ref="E110:I110"/>
    <mergeCell ref="C112:D112"/>
    <mergeCell ref="E112:F112"/>
    <mergeCell ref="G112:H112"/>
    <mergeCell ref="I112:J112"/>
  </mergeCells>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99229-ABFD-46C9-94A7-5E6E28EC5CBA}">
  <dimension ref="B1:AR45"/>
  <sheetViews>
    <sheetView zoomScale="85" zoomScaleNormal="85" workbookViewId="0">
      <selection activeCell="B1" sqref="B1"/>
    </sheetView>
  </sheetViews>
  <sheetFormatPr defaultColWidth="9" defaultRowHeight="13.5" x14ac:dyDescent="0.15"/>
  <cols>
    <col min="1" max="1" width="9" style="1"/>
    <col min="2" max="2" width="4.25" style="1" customWidth="1"/>
    <col min="3" max="3" width="4.875" style="1" customWidth="1"/>
    <col min="4" max="4" width="9" style="1"/>
    <col min="5" max="5" width="41.5" style="1" customWidth="1"/>
    <col min="6" max="6" width="4.125" style="1" customWidth="1"/>
    <col min="7" max="7" width="3.375" style="1" bestFit="1" customWidth="1"/>
    <col min="8" max="8" width="6.875" style="1" customWidth="1"/>
    <col min="9" max="9" width="57.625" style="1" customWidth="1"/>
    <col min="10" max="10" width="34.75" style="1" customWidth="1"/>
    <col min="11" max="11" width="75.25" style="1" customWidth="1"/>
    <col min="12" max="12" width="5.875" style="1" customWidth="1"/>
    <col min="13" max="44" width="4.375" style="1" customWidth="1"/>
    <col min="45" max="16384" width="9" style="1"/>
  </cols>
  <sheetData>
    <row r="1" spans="2:44" x14ac:dyDescent="0.15">
      <c r="B1" s="84" t="s">
        <v>1369</v>
      </c>
    </row>
    <row r="4" spans="2:44" x14ac:dyDescent="0.15">
      <c r="L4" s="1" t="s">
        <v>518</v>
      </c>
      <c r="M4" s="29">
        <v>31</v>
      </c>
      <c r="N4" s="29">
        <v>30</v>
      </c>
      <c r="O4" s="29">
        <v>29</v>
      </c>
      <c r="P4" s="29">
        <v>28</v>
      </c>
      <c r="Q4" s="29">
        <v>27</v>
      </c>
      <c r="R4" s="29">
        <v>26</v>
      </c>
      <c r="S4" s="29">
        <v>25</v>
      </c>
      <c r="T4" s="29">
        <v>24</v>
      </c>
      <c r="U4" s="29">
        <v>23</v>
      </c>
      <c r="V4" s="29">
        <v>22</v>
      </c>
      <c r="W4" s="29">
        <v>21</v>
      </c>
      <c r="X4" s="29">
        <v>20</v>
      </c>
      <c r="Y4" s="29">
        <v>19</v>
      </c>
      <c r="Z4" s="29">
        <v>18</v>
      </c>
      <c r="AA4" s="29">
        <v>17</v>
      </c>
      <c r="AB4" s="29">
        <v>16</v>
      </c>
      <c r="AC4" s="29">
        <v>15</v>
      </c>
      <c r="AD4" s="29">
        <v>14</v>
      </c>
      <c r="AE4" s="29">
        <v>13</v>
      </c>
      <c r="AF4" s="29">
        <v>12</v>
      </c>
      <c r="AG4" s="29">
        <v>11</v>
      </c>
      <c r="AH4" s="29">
        <v>10</v>
      </c>
      <c r="AI4" s="29">
        <v>9</v>
      </c>
      <c r="AJ4" s="29">
        <v>8</v>
      </c>
      <c r="AK4" s="29">
        <v>7</v>
      </c>
      <c r="AL4" s="29">
        <v>6</v>
      </c>
      <c r="AM4" s="29">
        <v>5</v>
      </c>
      <c r="AN4" s="29">
        <v>4</v>
      </c>
      <c r="AO4" s="29">
        <v>3</v>
      </c>
      <c r="AP4" s="29">
        <v>2</v>
      </c>
      <c r="AQ4" s="29">
        <v>1</v>
      </c>
      <c r="AR4" s="29">
        <v>0</v>
      </c>
    </row>
    <row r="5" spans="2:44" x14ac:dyDescent="0.15">
      <c r="L5" s="1" t="s">
        <v>519</v>
      </c>
      <c r="M5" s="104" t="s">
        <v>1094</v>
      </c>
      <c r="N5" s="104" t="s">
        <v>1094</v>
      </c>
      <c r="O5" s="105" t="s">
        <v>458</v>
      </c>
      <c r="P5" s="106" t="s">
        <v>457</v>
      </c>
      <c r="Q5" s="104" t="s">
        <v>1094</v>
      </c>
      <c r="R5" s="105" t="s">
        <v>456</v>
      </c>
      <c r="S5" s="105" t="s">
        <v>455</v>
      </c>
      <c r="T5" s="106" t="s">
        <v>454</v>
      </c>
      <c r="U5" s="107" t="s">
        <v>453</v>
      </c>
      <c r="V5" s="105" t="s">
        <v>452</v>
      </c>
      <c r="W5" s="105" t="s">
        <v>451</v>
      </c>
      <c r="X5" s="106" t="s">
        <v>450</v>
      </c>
      <c r="Y5" s="192" t="s">
        <v>1096</v>
      </c>
      <c r="Z5" s="193"/>
      <c r="AA5" s="192" t="s">
        <v>1095</v>
      </c>
      <c r="AB5" s="193"/>
      <c r="AC5" s="104" t="s">
        <v>1094</v>
      </c>
      <c r="AD5" s="108" t="s">
        <v>444</v>
      </c>
      <c r="AE5" s="105" t="s">
        <v>443</v>
      </c>
      <c r="AF5" s="109" t="s">
        <v>442</v>
      </c>
      <c r="AG5" s="107" t="s">
        <v>441</v>
      </c>
      <c r="AH5" s="105" t="s">
        <v>416</v>
      </c>
      <c r="AI5" s="105" t="s">
        <v>414</v>
      </c>
      <c r="AJ5" s="114" t="s">
        <v>413</v>
      </c>
      <c r="AK5" s="104" t="s">
        <v>1094</v>
      </c>
      <c r="AL5" s="189" t="s">
        <v>1093</v>
      </c>
      <c r="AM5" s="190"/>
      <c r="AN5" s="190"/>
      <c r="AO5" s="190"/>
      <c r="AP5" s="190"/>
      <c r="AQ5" s="190"/>
      <c r="AR5" s="191"/>
    </row>
    <row r="6" spans="2:44" x14ac:dyDescent="0.15">
      <c r="L6" s="1" t="s">
        <v>540</v>
      </c>
      <c r="M6" s="29">
        <v>0</v>
      </c>
      <c r="N6" s="29">
        <v>0</v>
      </c>
      <c r="O6" s="29">
        <v>0</v>
      </c>
      <c r="P6" s="29">
        <v>0</v>
      </c>
      <c r="Q6" s="29">
        <v>0</v>
      </c>
      <c r="R6" s="29">
        <v>0</v>
      </c>
      <c r="S6" s="29">
        <v>0</v>
      </c>
      <c r="T6" s="29">
        <v>0</v>
      </c>
      <c r="U6" s="29">
        <v>0</v>
      </c>
      <c r="V6" s="29">
        <v>0</v>
      </c>
      <c r="W6" s="29">
        <v>0</v>
      </c>
      <c r="X6" s="29">
        <v>0</v>
      </c>
      <c r="Y6" s="29">
        <v>0</v>
      </c>
      <c r="Z6" s="29">
        <v>0</v>
      </c>
      <c r="AA6" s="29">
        <v>0</v>
      </c>
      <c r="AB6" s="29">
        <v>0</v>
      </c>
      <c r="AC6" s="29">
        <v>0</v>
      </c>
      <c r="AD6" s="29">
        <v>0</v>
      </c>
      <c r="AE6" s="29">
        <v>0</v>
      </c>
      <c r="AF6" s="29">
        <v>0</v>
      </c>
      <c r="AG6" s="29">
        <v>0</v>
      </c>
      <c r="AH6" s="29">
        <v>0</v>
      </c>
      <c r="AI6" s="29">
        <v>0</v>
      </c>
      <c r="AJ6" s="115">
        <v>1</v>
      </c>
      <c r="AK6" s="29">
        <v>0</v>
      </c>
      <c r="AL6" s="115">
        <v>0</v>
      </c>
      <c r="AM6" s="115">
        <v>0</v>
      </c>
      <c r="AN6" s="115">
        <v>1</v>
      </c>
      <c r="AO6" s="115">
        <v>0</v>
      </c>
      <c r="AP6" s="115">
        <v>0</v>
      </c>
      <c r="AQ6" s="115">
        <v>0</v>
      </c>
      <c r="AR6" s="115">
        <v>0</v>
      </c>
    </row>
    <row r="7" spans="2:44" x14ac:dyDescent="0.15">
      <c r="M7" s="173">
        <v>0</v>
      </c>
      <c r="N7" s="188"/>
      <c r="O7" s="188"/>
      <c r="P7" s="174"/>
      <c r="Q7" s="173">
        <v>0</v>
      </c>
      <c r="R7" s="188"/>
      <c r="S7" s="188"/>
      <c r="T7" s="174"/>
      <c r="U7" s="173">
        <v>0</v>
      </c>
      <c r="V7" s="188"/>
      <c r="W7" s="188"/>
      <c r="X7" s="174"/>
      <c r="Y7" s="173">
        <v>0</v>
      </c>
      <c r="Z7" s="188"/>
      <c r="AA7" s="188"/>
      <c r="AB7" s="174"/>
      <c r="AC7" s="173">
        <v>0</v>
      </c>
      <c r="AD7" s="188"/>
      <c r="AE7" s="188"/>
      <c r="AF7" s="174"/>
      <c r="AG7" s="173">
        <v>1</v>
      </c>
      <c r="AH7" s="188"/>
      <c r="AI7" s="188"/>
      <c r="AJ7" s="174"/>
      <c r="AK7" s="173">
        <v>1</v>
      </c>
      <c r="AL7" s="188"/>
      <c r="AM7" s="188"/>
      <c r="AN7" s="174"/>
      <c r="AO7" s="173">
        <v>0</v>
      </c>
      <c r="AP7" s="188"/>
      <c r="AQ7" s="188"/>
      <c r="AR7" s="174"/>
    </row>
    <row r="9" spans="2:44" x14ac:dyDescent="0.15">
      <c r="AB9" s="44"/>
      <c r="AC9" s="15"/>
    </row>
    <row r="10" spans="2:44" x14ac:dyDescent="0.15">
      <c r="B10" s="1" t="s">
        <v>438</v>
      </c>
      <c r="AB10" s="44"/>
      <c r="AC10" s="15"/>
    </row>
    <row r="11" spans="2:44" x14ac:dyDescent="0.15">
      <c r="B11" s="167" t="s">
        <v>409</v>
      </c>
      <c r="C11" s="167"/>
      <c r="D11" s="2" t="s">
        <v>410</v>
      </c>
      <c r="E11" s="2" t="s">
        <v>2</v>
      </c>
      <c r="G11" s="2" t="s">
        <v>0</v>
      </c>
      <c r="H11" s="2" t="s">
        <v>1</v>
      </c>
      <c r="I11" s="21" t="s">
        <v>2</v>
      </c>
      <c r="J11" s="182" t="s">
        <v>1004</v>
      </c>
      <c r="K11" s="183"/>
      <c r="AB11" s="44"/>
      <c r="AC11" s="15"/>
    </row>
    <row r="12" spans="2:44" x14ac:dyDescent="0.15">
      <c r="B12" s="3" t="str">
        <f>DEC2BIN(BIN2DEC("000"),3)</f>
        <v>000</v>
      </c>
      <c r="C12" s="4" t="str">
        <f>DEC2BIN(BIN2DEC("0000"),4)</f>
        <v>0000</v>
      </c>
      <c r="D12" s="5" t="s">
        <v>420</v>
      </c>
      <c r="E12" s="2" t="s">
        <v>411</v>
      </c>
      <c r="F12" s="6"/>
      <c r="G12" s="2">
        <v>7</v>
      </c>
      <c r="H12" s="2" t="s">
        <v>439</v>
      </c>
      <c r="I12" s="2" t="s">
        <v>440</v>
      </c>
      <c r="J12" s="2"/>
      <c r="K12" s="2"/>
      <c r="AB12" s="44"/>
      <c r="AC12" s="15"/>
    </row>
    <row r="13" spans="2:44" x14ac:dyDescent="0.15">
      <c r="B13" s="3" t="str">
        <f t="shared" ref="B13" si="0">DEC2BIN(BIN2DEC("000"),3)</f>
        <v>000</v>
      </c>
      <c r="C13" s="4" t="str">
        <f>DEC2BIN(BIN2DEC("1000"),4)</f>
        <v>1000</v>
      </c>
      <c r="D13" s="5" t="s">
        <v>421</v>
      </c>
      <c r="E13" s="2" t="s">
        <v>412</v>
      </c>
      <c r="F13" s="6"/>
      <c r="G13" s="39">
        <v>8</v>
      </c>
      <c r="H13" s="39" t="s">
        <v>413</v>
      </c>
      <c r="I13" s="39" t="s">
        <v>964</v>
      </c>
      <c r="J13" s="39" t="s">
        <v>970</v>
      </c>
      <c r="K13" s="39" t="s">
        <v>1354</v>
      </c>
      <c r="AB13" s="44"/>
      <c r="AC13" s="15"/>
    </row>
    <row r="14" spans="2:44" x14ac:dyDescent="0.15">
      <c r="B14" s="3" t="str">
        <f>DEC2BIN(BIN2DEC("100"),3)</f>
        <v>100</v>
      </c>
      <c r="C14" s="4" t="str">
        <f>DEC2BIN(BIN2DEC("0001"),4)</f>
        <v>0001</v>
      </c>
      <c r="D14" s="5" t="s">
        <v>428</v>
      </c>
      <c r="E14" s="2" t="s">
        <v>418</v>
      </c>
      <c r="F14" s="6"/>
      <c r="G14" s="41">
        <v>9</v>
      </c>
      <c r="H14" s="41" t="s">
        <v>414</v>
      </c>
      <c r="I14" s="41" t="s">
        <v>985</v>
      </c>
      <c r="J14" s="41" t="s">
        <v>970</v>
      </c>
      <c r="K14" s="41" t="s">
        <v>1355</v>
      </c>
      <c r="AB14" s="44"/>
    </row>
    <row r="15" spans="2:44" x14ac:dyDescent="0.15">
      <c r="B15" s="3" t="str">
        <f t="shared" ref="B15" si="1">DEC2BIN(BIN2DEC("100"),3)</f>
        <v>100</v>
      </c>
      <c r="C15" s="4" t="str">
        <f>DEC2BIN(BIN2DEC("0111"),4)</f>
        <v>0111</v>
      </c>
      <c r="D15" s="5" t="s">
        <v>429</v>
      </c>
      <c r="E15" s="2" t="s">
        <v>419</v>
      </c>
      <c r="F15" s="6"/>
      <c r="G15" s="41">
        <v>10</v>
      </c>
      <c r="H15" s="41" t="s">
        <v>416</v>
      </c>
      <c r="I15" s="41" t="s">
        <v>986</v>
      </c>
      <c r="J15" s="41" t="s">
        <v>966</v>
      </c>
      <c r="K15" s="41" t="s">
        <v>974</v>
      </c>
      <c r="V15" s="15"/>
      <c r="AB15" s="44"/>
      <c r="AF15" s="15"/>
    </row>
    <row r="16" spans="2:44" x14ac:dyDescent="0.15">
      <c r="B16" s="3" t="str">
        <f t="shared" ref="B16:B18" si="2">DEC2BIN(BIN2DEC("000"),3)</f>
        <v>000</v>
      </c>
      <c r="C16" s="4" t="str">
        <f>DEC2BIN(BIN2DEC("0001"),4)</f>
        <v>0001</v>
      </c>
      <c r="D16" s="5" t="s">
        <v>422</v>
      </c>
      <c r="E16" s="2" t="s">
        <v>425</v>
      </c>
      <c r="F16" s="6"/>
      <c r="G16" s="36">
        <v>11</v>
      </c>
      <c r="H16" s="36" t="s">
        <v>441</v>
      </c>
      <c r="I16" s="36" t="s">
        <v>987</v>
      </c>
      <c r="J16" s="36" t="s">
        <v>967</v>
      </c>
      <c r="K16" s="36" t="s">
        <v>975</v>
      </c>
      <c r="T16" s="42"/>
      <c r="V16" s="15"/>
      <c r="AB16" s="44"/>
      <c r="AF16" s="15"/>
    </row>
    <row r="17" spans="2:32" x14ac:dyDescent="0.15">
      <c r="B17" s="3" t="str">
        <f>DEC2BIN(BIN2DEC("101"),3)</f>
        <v>101</v>
      </c>
      <c r="C17" s="4" t="str">
        <f>DEC2BIN(BIN2DEC("0001"),4)</f>
        <v>0001</v>
      </c>
      <c r="D17" s="5" t="s">
        <v>430</v>
      </c>
      <c r="E17" s="2" t="s">
        <v>431</v>
      </c>
      <c r="F17" s="6"/>
      <c r="G17" s="7">
        <v>12</v>
      </c>
      <c r="H17" s="7" t="s">
        <v>442</v>
      </c>
      <c r="I17" s="7" t="s">
        <v>988</v>
      </c>
      <c r="J17" s="7" t="s">
        <v>989</v>
      </c>
      <c r="K17" s="7" t="s">
        <v>990</v>
      </c>
      <c r="T17" s="15"/>
      <c r="AB17" s="44"/>
      <c r="AF17" s="15"/>
    </row>
    <row r="18" spans="2:32" x14ac:dyDescent="0.15">
      <c r="B18" s="3" t="str">
        <f t="shared" si="2"/>
        <v>000</v>
      </c>
      <c r="C18" s="4" t="str">
        <f>DEC2BIN(BIN2DEC("0010"),4)</f>
        <v>0010</v>
      </c>
      <c r="D18" s="5" t="s">
        <v>426</v>
      </c>
      <c r="E18" s="2" t="s">
        <v>427</v>
      </c>
      <c r="F18" s="6"/>
      <c r="G18" s="41">
        <v>13</v>
      </c>
      <c r="H18" s="41" t="s">
        <v>443</v>
      </c>
      <c r="I18" s="41" t="s">
        <v>991</v>
      </c>
      <c r="J18" s="41" t="s">
        <v>968</v>
      </c>
      <c r="K18" s="41" t="s">
        <v>976</v>
      </c>
      <c r="T18" s="15"/>
      <c r="AB18" s="44"/>
      <c r="AF18" s="15"/>
    </row>
    <row r="19" spans="2:32" x14ac:dyDescent="0.15">
      <c r="B19" s="3" t="str">
        <f t="shared" ref="B19" si="3">DEC2BIN(BIN2DEC("101"),3)</f>
        <v>101</v>
      </c>
      <c r="C19" s="4" t="str">
        <f>DEC2BIN(BIN2DEC("0110"),4)</f>
        <v>0110</v>
      </c>
      <c r="D19" s="5" t="s">
        <v>432</v>
      </c>
      <c r="E19" s="2" t="s">
        <v>433</v>
      </c>
      <c r="F19" s="6"/>
      <c r="G19" s="8">
        <v>14</v>
      </c>
      <c r="H19" s="8" t="s">
        <v>444</v>
      </c>
      <c r="I19" s="8" t="s">
        <v>445</v>
      </c>
      <c r="J19" s="8" t="s">
        <v>969</v>
      </c>
      <c r="K19" s="8" t="s">
        <v>994</v>
      </c>
      <c r="AB19" s="44"/>
      <c r="AF19" s="15"/>
    </row>
    <row r="20" spans="2:32" x14ac:dyDescent="0.15">
      <c r="B20" s="3" t="str">
        <f>DEC2BIN(BIN2DEC("001"),3)</f>
        <v>001</v>
      </c>
      <c r="C20" s="4" t="str">
        <f t="shared" ref="C20" si="4">DEC2BIN(BIN2DEC("0000"),4)</f>
        <v>0000</v>
      </c>
      <c r="D20" s="5" t="s">
        <v>423</v>
      </c>
      <c r="E20" s="2" t="s">
        <v>415</v>
      </c>
      <c r="F20" s="6"/>
      <c r="G20" s="8"/>
      <c r="H20" s="8"/>
      <c r="J20" s="8"/>
      <c r="K20" s="8" t="s">
        <v>446</v>
      </c>
      <c r="T20" s="15"/>
      <c r="AB20" s="44"/>
      <c r="AF20" s="15"/>
    </row>
    <row r="21" spans="2:32" x14ac:dyDescent="0.15">
      <c r="B21" s="3" t="str">
        <f>DEC2BIN(BIN2DEC("001"),3)</f>
        <v>001</v>
      </c>
      <c r="C21" s="4" t="str">
        <f>DEC2BIN(BIN2DEC("1000"),4)</f>
        <v>1000</v>
      </c>
      <c r="D21" s="5" t="s">
        <v>424</v>
      </c>
      <c r="E21" s="2" t="s">
        <v>417</v>
      </c>
      <c r="F21" s="6"/>
      <c r="G21" s="8"/>
      <c r="H21" s="8"/>
      <c r="J21" s="8"/>
      <c r="K21" s="8" t="s">
        <v>1350</v>
      </c>
      <c r="T21" s="15"/>
      <c r="AF21" s="15"/>
    </row>
    <row r="22" spans="2:32" x14ac:dyDescent="0.15">
      <c r="B22" s="3" t="str">
        <f>DEC2BIN(BIN2DEC("110"),3)</f>
        <v>110</v>
      </c>
      <c r="C22" s="4" t="str">
        <f>DEC2BIN(BIN2DEC("0010"),4)</f>
        <v>0010</v>
      </c>
      <c r="D22" s="5" t="s">
        <v>434</v>
      </c>
      <c r="E22" s="2" t="s">
        <v>436</v>
      </c>
      <c r="F22" s="6"/>
      <c r="G22" s="8"/>
      <c r="H22" s="8"/>
      <c r="J22" s="8"/>
      <c r="K22" s="8" t="s">
        <v>1351</v>
      </c>
      <c r="T22" s="15"/>
      <c r="AF22" s="15"/>
    </row>
    <row r="23" spans="2:32" x14ac:dyDescent="0.15">
      <c r="B23" s="3" t="str">
        <f>DEC2BIN(BIN2DEC("110"),3)</f>
        <v>110</v>
      </c>
      <c r="C23" s="4" t="str">
        <f>DEC2BIN(BIN2DEC("0011"),4)</f>
        <v>0011</v>
      </c>
      <c r="D23" s="5" t="s">
        <v>435</v>
      </c>
      <c r="E23" s="2" t="s">
        <v>437</v>
      </c>
      <c r="F23" s="6"/>
      <c r="G23" s="8"/>
      <c r="H23" s="8"/>
      <c r="J23" s="8"/>
      <c r="K23" s="8" t="s">
        <v>1352</v>
      </c>
      <c r="T23" s="15"/>
      <c r="AF23" s="15"/>
    </row>
    <row r="24" spans="2:32" x14ac:dyDescent="0.15">
      <c r="F24" s="6"/>
      <c r="G24" s="8"/>
      <c r="H24" s="8"/>
      <c r="J24" s="8"/>
      <c r="K24" s="8" t="s">
        <v>1353</v>
      </c>
      <c r="T24" s="15"/>
      <c r="AF24" s="15"/>
    </row>
    <row r="25" spans="2:32" x14ac:dyDescent="0.15">
      <c r="G25" s="36">
        <v>15</v>
      </c>
      <c r="H25" s="36" t="s">
        <v>439</v>
      </c>
      <c r="I25" s="36" t="s">
        <v>440</v>
      </c>
      <c r="J25" s="36"/>
      <c r="K25" s="36"/>
      <c r="T25" s="15"/>
      <c r="AF25" s="15"/>
    </row>
    <row r="26" spans="2:32" x14ac:dyDescent="0.15">
      <c r="G26" s="7">
        <v>16</v>
      </c>
      <c r="H26" s="7" t="s">
        <v>447</v>
      </c>
      <c r="I26" s="8" t="s">
        <v>992</v>
      </c>
      <c r="J26" s="184"/>
      <c r="K26" s="185"/>
      <c r="AF26" s="15"/>
    </row>
    <row r="27" spans="2:32" x14ac:dyDescent="0.15">
      <c r="G27" s="41">
        <v>17</v>
      </c>
      <c r="H27" s="8"/>
      <c r="I27" s="8" t="s">
        <v>993</v>
      </c>
      <c r="J27" s="186"/>
      <c r="K27" s="187"/>
      <c r="AF27" s="15"/>
    </row>
    <row r="28" spans="2:32" x14ac:dyDescent="0.15">
      <c r="G28" s="41">
        <v>18</v>
      </c>
      <c r="H28" s="73" t="s">
        <v>448</v>
      </c>
      <c r="I28" s="73" t="s">
        <v>449</v>
      </c>
      <c r="J28" s="176" t="s">
        <v>1098</v>
      </c>
      <c r="K28" s="177"/>
    </row>
    <row r="29" spans="2:32" x14ac:dyDescent="0.15">
      <c r="G29" s="8">
        <v>19</v>
      </c>
      <c r="H29" s="8"/>
      <c r="I29" s="10"/>
      <c r="J29" s="178"/>
      <c r="K29" s="179"/>
    </row>
    <row r="30" spans="2:32" ht="13.5" customHeight="1" x14ac:dyDescent="0.15">
      <c r="G30" s="8"/>
      <c r="H30" s="8"/>
      <c r="I30" s="10"/>
      <c r="J30" s="178"/>
      <c r="K30" s="179"/>
    </row>
    <row r="31" spans="2:32" x14ac:dyDescent="0.15">
      <c r="G31" s="8"/>
      <c r="H31" s="8"/>
      <c r="I31" s="10"/>
      <c r="J31" s="178"/>
      <c r="K31" s="179"/>
    </row>
    <row r="32" spans="2:32" x14ac:dyDescent="0.15">
      <c r="G32" s="8"/>
      <c r="H32" s="8"/>
      <c r="I32" s="10"/>
      <c r="J32" s="178"/>
      <c r="K32" s="179"/>
    </row>
    <row r="33" spans="7:11" x14ac:dyDescent="0.15">
      <c r="G33" s="9"/>
      <c r="H33" s="9"/>
      <c r="I33" s="9"/>
      <c r="J33" s="180"/>
      <c r="K33" s="181"/>
    </row>
    <row r="34" spans="7:11" x14ac:dyDescent="0.15">
      <c r="G34" s="39">
        <v>20</v>
      </c>
      <c r="H34" s="39" t="s">
        <v>450</v>
      </c>
      <c r="I34" s="39" t="s">
        <v>995</v>
      </c>
      <c r="J34" s="39" t="s">
        <v>965</v>
      </c>
      <c r="K34" s="39" t="s">
        <v>977</v>
      </c>
    </row>
    <row r="35" spans="7:11" x14ac:dyDescent="0.15">
      <c r="G35" s="41">
        <v>21</v>
      </c>
      <c r="H35" s="41" t="s">
        <v>451</v>
      </c>
      <c r="I35" s="41" t="s">
        <v>996</v>
      </c>
      <c r="J35" s="41" t="s">
        <v>965</v>
      </c>
      <c r="K35" s="41" t="s">
        <v>978</v>
      </c>
    </row>
    <row r="36" spans="7:11" x14ac:dyDescent="0.15">
      <c r="G36" s="41">
        <v>22</v>
      </c>
      <c r="H36" s="41" t="s">
        <v>452</v>
      </c>
      <c r="I36" s="41" t="s">
        <v>997</v>
      </c>
      <c r="J36" s="41" t="s">
        <v>965</v>
      </c>
      <c r="K36" s="41" t="s">
        <v>979</v>
      </c>
    </row>
    <row r="37" spans="7:11" x14ac:dyDescent="0.15">
      <c r="G37" s="36">
        <v>23</v>
      </c>
      <c r="H37" s="36" t="s">
        <v>453</v>
      </c>
      <c r="I37" s="36" t="s">
        <v>998</v>
      </c>
      <c r="J37" s="36" t="s">
        <v>965</v>
      </c>
      <c r="K37" s="36" t="s">
        <v>980</v>
      </c>
    </row>
    <row r="38" spans="7:11" x14ac:dyDescent="0.15">
      <c r="G38" s="39">
        <v>24</v>
      </c>
      <c r="H38" s="39" t="s">
        <v>454</v>
      </c>
      <c r="I38" s="39" t="s">
        <v>999</v>
      </c>
      <c r="J38" s="39" t="s">
        <v>970</v>
      </c>
      <c r="K38" s="39" t="s">
        <v>981</v>
      </c>
    </row>
    <row r="39" spans="7:11" x14ac:dyDescent="0.15">
      <c r="G39" s="41">
        <v>25</v>
      </c>
      <c r="H39" s="41" t="s">
        <v>455</v>
      </c>
      <c r="I39" s="41" t="s">
        <v>1000</v>
      </c>
      <c r="J39" s="41" t="s">
        <v>971</v>
      </c>
      <c r="K39" s="41" t="s">
        <v>1092</v>
      </c>
    </row>
    <row r="40" spans="7:11" x14ac:dyDescent="0.15">
      <c r="G40" s="41">
        <v>26</v>
      </c>
      <c r="H40" s="41" t="s">
        <v>456</v>
      </c>
      <c r="I40" s="41" t="s">
        <v>1001</v>
      </c>
      <c r="J40" s="41" t="s">
        <v>972</v>
      </c>
      <c r="K40" s="41" t="s">
        <v>982</v>
      </c>
    </row>
    <row r="41" spans="7:11" x14ac:dyDescent="0.15">
      <c r="G41" s="36">
        <v>27</v>
      </c>
      <c r="H41" s="36" t="s">
        <v>439</v>
      </c>
      <c r="I41" s="36" t="s">
        <v>440</v>
      </c>
      <c r="J41" s="36"/>
      <c r="K41" s="36"/>
    </row>
    <row r="42" spans="7:11" x14ac:dyDescent="0.15">
      <c r="G42" s="39">
        <v>28</v>
      </c>
      <c r="H42" s="39" t="s">
        <v>457</v>
      </c>
      <c r="I42" s="39" t="s">
        <v>1002</v>
      </c>
      <c r="J42" s="39" t="s">
        <v>970</v>
      </c>
      <c r="K42" s="39" t="s">
        <v>983</v>
      </c>
    </row>
    <row r="43" spans="7:11" x14ac:dyDescent="0.15">
      <c r="G43" s="41">
        <v>29</v>
      </c>
      <c r="H43" s="41" t="s">
        <v>458</v>
      </c>
      <c r="I43" s="41" t="s">
        <v>1003</v>
      </c>
      <c r="J43" s="41" t="s">
        <v>973</v>
      </c>
      <c r="K43" s="41" t="s">
        <v>984</v>
      </c>
    </row>
    <row r="44" spans="7:11" x14ac:dyDescent="0.15">
      <c r="G44" s="41">
        <v>30</v>
      </c>
      <c r="H44" s="41" t="s">
        <v>439</v>
      </c>
      <c r="I44" s="41" t="s">
        <v>440</v>
      </c>
      <c r="J44" s="41"/>
      <c r="K44" s="41"/>
    </row>
    <row r="45" spans="7:11" x14ac:dyDescent="0.15">
      <c r="G45" s="36">
        <v>31</v>
      </c>
      <c r="H45" s="36" t="s">
        <v>439</v>
      </c>
      <c r="I45" s="36" t="s">
        <v>440</v>
      </c>
      <c r="J45" s="36"/>
      <c r="K45" s="36"/>
    </row>
  </sheetData>
  <mergeCells count="15">
    <mergeCell ref="AG7:AJ7"/>
    <mergeCell ref="AK7:AN7"/>
    <mergeCell ref="AO7:AR7"/>
    <mergeCell ref="AL5:AR5"/>
    <mergeCell ref="AA5:AB5"/>
    <mergeCell ref="Y7:AB7"/>
    <mergeCell ref="Y5:Z5"/>
    <mergeCell ref="B11:C11"/>
    <mergeCell ref="J28:K33"/>
    <mergeCell ref="J11:K11"/>
    <mergeCell ref="J26:K27"/>
    <mergeCell ref="AC7:AF7"/>
    <mergeCell ref="M7:P7"/>
    <mergeCell ref="Q7:T7"/>
    <mergeCell ref="U7:X7"/>
  </mergeCells>
  <phoneticPr fontId="1"/>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7C284-30BD-4515-8BFC-BD3F4D2E7FDD}">
  <dimension ref="B1:AN41"/>
  <sheetViews>
    <sheetView zoomScale="85" zoomScaleNormal="85" workbookViewId="0">
      <selection activeCell="B1" sqref="B1"/>
    </sheetView>
  </sheetViews>
  <sheetFormatPr defaultRowHeight="13.5" x14ac:dyDescent="0.15"/>
  <cols>
    <col min="1" max="1" width="9" style="1"/>
    <col min="2" max="2" width="6.5" style="1" bestFit="1" customWidth="1"/>
    <col min="3" max="3" width="8" style="1" bestFit="1" customWidth="1"/>
    <col min="4" max="4" width="58.375" style="1" customWidth="1"/>
    <col min="5" max="6" width="30.625" style="1" customWidth="1"/>
    <col min="7" max="7" width="6.125" style="1" customWidth="1"/>
    <col min="8" max="8" width="5.875" style="1" customWidth="1"/>
    <col min="9" max="40" width="4.375" style="1" customWidth="1"/>
    <col min="41" max="16384" width="9" style="1"/>
  </cols>
  <sheetData>
    <row r="1" spans="2:40" x14ac:dyDescent="0.15">
      <c r="B1" s="11" t="s">
        <v>1370</v>
      </c>
    </row>
    <row r="4" spans="2:40" x14ac:dyDescent="0.15">
      <c r="H4" s="1" t="s">
        <v>518</v>
      </c>
      <c r="I4" s="29">
        <v>31</v>
      </c>
      <c r="J4" s="29">
        <v>30</v>
      </c>
      <c r="K4" s="29">
        <v>29</v>
      </c>
      <c r="L4" s="29">
        <v>28</v>
      </c>
      <c r="M4" s="29">
        <v>27</v>
      </c>
      <c r="N4" s="29">
        <v>26</v>
      </c>
      <c r="O4" s="29">
        <v>25</v>
      </c>
      <c r="P4" s="29">
        <v>24</v>
      </c>
      <c r="Q4" s="29">
        <v>23</v>
      </c>
      <c r="R4" s="29">
        <v>22</v>
      </c>
      <c r="S4" s="29">
        <v>21</v>
      </c>
      <c r="T4" s="29">
        <v>20</v>
      </c>
      <c r="U4" s="29">
        <v>19</v>
      </c>
      <c r="V4" s="29">
        <v>18</v>
      </c>
      <c r="W4" s="29">
        <v>17</v>
      </c>
      <c r="X4" s="29">
        <v>16</v>
      </c>
      <c r="Y4" s="29">
        <v>15</v>
      </c>
      <c r="Z4" s="29">
        <v>14</v>
      </c>
      <c r="AA4" s="29">
        <v>13</v>
      </c>
      <c r="AB4" s="29">
        <v>12</v>
      </c>
      <c r="AC4" s="29">
        <v>11</v>
      </c>
      <c r="AD4" s="29">
        <v>10</v>
      </c>
      <c r="AE4" s="29">
        <v>9</v>
      </c>
      <c r="AF4" s="29">
        <v>8</v>
      </c>
      <c r="AG4" s="29">
        <v>7</v>
      </c>
      <c r="AH4" s="29">
        <v>6</v>
      </c>
      <c r="AI4" s="29">
        <v>5</v>
      </c>
      <c r="AJ4" s="29">
        <v>4</v>
      </c>
      <c r="AK4" s="29">
        <v>3</v>
      </c>
      <c r="AL4" s="29">
        <v>2</v>
      </c>
      <c r="AM4" s="29">
        <v>1</v>
      </c>
      <c r="AN4" s="29">
        <v>0</v>
      </c>
    </row>
    <row r="5" spans="2:40" x14ac:dyDescent="0.15">
      <c r="H5" s="1" t="s">
        <v>519</v>
      </c>
      <c r="I5" s="110" t="s">
        <v>582</v>
      </c>
      <c r="J5" s="111" t="s">
        <v>579</v>
      </c>
      <c r="K5" s="111" t="s">
        <v>575</v>
      </c>
      <c r="L5" s="112" t="s">
        <v>520</v>
      </c>
      <c r="M5" s="110" t="s">
        <v>563</v>
      </c>
      <c r="N5" s="111" t="s">
        <v>521</v>
      </c>
      <c r="O5" s="111" t="s">
        <v>571</v>
      </c>
      <c r="P5" s="113" t="s">
        <v>522</v>
      </c>
      <c r="Q5" s="113" t="s">
        <v>523</v>
      </c>
      <c r="R5" s="113" t="s">
        <v>524</v>
      </c>
      <c r="S5" s="192" t="s">
        <v>559</v>
      </c>
      <c r="T5" s="193"/>
      <c r="U5" s="113" t="s">
        <v>525</v>
      </c>
      <c r="V5" s="113" t="s">
        <v>526</v>
      </c>
      <c r="W5" s="192" t="s">
        <v>527</v>
      </c>
      <c r="X5" s="193"/>
      <c r="Y5" s="113" t="s">
        <v>528</v>
      </c>
      <c r="Z5" s="192" t="s">
        <v>529</v>
      </c>
      <c r="AA5" s="194"/>
      <c r="AB5" s="193"/>
      <c r="AC5" s="113" t="s">
        <v>530</v>
      </c>
      <c r="AD5" s="113" t="s">
        <v>531</v>
      </c>
      <c r="AE5" s="113" t="s">
        <v>532</v>
      </c>
      <c r="AF5" s="113" t="s">
        <v>533</v>
      </c>
      <c r="AG5" s="113" t="s">
        <v>534</v>
      </c>
      <c r="AH5" s="113" t="s">
        <v>535</v>
      </c>
      <c r="AI5" s="113" t="s">
        <v>536</v>
      </c>
      <c r="AJ5" s="113" t="s">
        <v>537</v>
      </c>
      <c r="AK5" s="113" t="s">
        <v>538</v>
      </c>
      <c r="AL5" s="189" t="s">
        <v>539</v>
      </c>
      <c r="AM5" s="190"/>
      <c r="AN5" s="191"/>
    </row>
    <row r="6" spans="2:40" x14ac:dyDescent="0.15">
      <c r="H6" s="1" t="s">
        <v>540</v>
      </c>
      <c r="I6" s="29">
        <v>0</v>
      </c>
      <c r="J6" s="29">
        <v>0</v>
      </c>
      <c r="K6" s="29">
        <v>0</v>
      </c>
      <c r="L6" s="29">
        <v>0</v>
      </c>
      <c r="M6" s="29">
        <v>0</v>
      </c>
      <c r="N6" s="29">
        <v>0</v>
      </c>
      <c r="O6" s="29">
        <v>0</v>
      </c>
      <c r="P6" s="29">
        <v>0</v>
      </c>
      <c r="Q6" s="29">
        <v>0</v>
      </c>
      <c r="R6" s="29">
        <v>0</v>
      </c>
      <c r="S6" s="29">
        <v>0</v>
      </c>
      <c r="T6" s="29">
        <v>0</v>
      </c>
      <c r="U6" s="29">
        <v>0</v>
      </c>
      <c r="V6" s="29">
        <v>0</v>
      </c>
      <c r="W6" s="29">
        <v>0</v>
      </c>
      <c r="X6" s="29">
        <v>0</v>
      </c>
      <c r="Y6" s="29">
        <v>0</v>
      </c>
      <c r="Z6" s="29">
        <v>0</v>
      </c>
      <c r="AA6" s="29">
        <v>0</v>
      </c>
      <c r="AB6" s="29">
        <v>0</v>
      </c>
      <c r="AC6" s="29">
        <v>0</v>
      </c>
      <c r="AD6" s="29">
        <v>0</v>
      </c>
      <c r="AE6" s="29">
        <v>0</v>
      </c>
      <c r="AF6" s="29">
        <v>0</v>
      </c>
      <c r="AG6" s="29">
        <v>0</v>
      </c>
      <c r="AH6" s="29">
        <v>0</v>
      </c>
      <c r="AI6" s="29">
        <v>0</v>
      </c>
      <c r="AJ6" s="29">
        <v>0</v>
      </c>
      <c r="AK6" s="29">
        <v>0</v>
      </c>
      <c r="AL6" s="115">
        <v>0</v>
      </c>
      <c r="AM6" s="115">
        <v>1</v>
      </c>
      <c r="AN6" s="115">
        <v>0</v>
      </c>
    </row>
    <row r="7" spans="2:40" x14ac:dyDescent="0.15">
      <c r="I7" s="173">
        <v>0</v>
      </c>
      <c r="J7" s="188"/>
      <c r="K7" s="188"/>
      <c r="L7" s="174"/>
      <c r="M7" s="173">
        <v>0</v>
      </c>
      <c r="N7" s="188"/>
      <c r="O7" s="188"/>
      <c r="P7" s="174"/>
      <c r="Q7" s="173">
        <v>0</v>
      </c>
      <c r="R7" s="188"/>
      <c r="S7" s="188"/>
      <c r="T7" s="174"/>
      <c r="U7" s="173">
        <v>0</v>
      </c>
      <c r="V7" s="188"/>
      <c r="W7" s="188"/>
      <c r="X7" s="174"/>
      <c r="Y7" s="173">
        <v>0</v>
      </c>
      <c r="Z7" s="188"/>
      <c r="AA7" s="188"/>
      <c r="AB7" s="174"/>
      <c r="AC7" s="173">
        <v>0</v>
      </c>
      <c r="AD7" s="188"/>
      <c r="AE7" s="188"/>
      <c r="AF7" s="174"/>
      <c r="AG7" s="173">
        <v>0</v>
      </c>
      <c r="AH7" s="188"/>
      <c r="AI7" s="188"/>
      <c r="AJ7" s="174"/>
      <c r="AK7" s="173">
        <v>2</v>
      </c>
      <c r="AL7" s="188"/>
      <c r="AM7" s="188"/>
      <c r="AN7" s="174"/>
    </row>
    <row r="9" spans="2:40" x14ac:dyDescent="0.15">
      <c r="B9" s="30" t="s">
        <v>0</v>
      </c>
      <c r="C9" s="30" t="s">
        <v>1</v>
      </c>
      <c r="D9" s="30" t="s">
        <v>2</v>
      </c>
      <c r="E9" s="167" t="s">
        <v>541</v>
      </c>
      <c r="F9" s="167"/>
      <c r="X9" s="44"/>
      <c r="Y9" s="15"/>
    </row>
    <row r="10" spans="2:40" x14ac:dyDescent="0.15">
      <c r="B10" s="31">
        <v>0</v>
      </c>
      <c r="C10" s="195" t="s">
        <v>539</v>
      </c>
      <c r="D10" s="197" t="s">
        <v>542</v>
      </c>
      <c r="E10" s="199" t="s">
        <v>543</v>
      </c>
      <c r="F10" s="199"/>
      <c r="X10" s="44"/>
      <c r="Y10" s="15"/>
    </row>
    <row r="11" spans="2:40" x14ac:dyDescent="0.15">
      <c r="B11" s="32">
        <v>1</v>
      </c>
      <c r="C11" s="196"/>
      <c r="D11" s="198"/>
      <c r="E11" s="198"/>
      <c r="F11" s="198"/>
      <c r="X11" s="44"/>
      <c r="Y11" s="15"/>
    </row>
    <row r="12" spans="2:40" x14ac:dyDescent="0.15">
      <c r="B12" s="32">
        <v>2</v>
      </c>
      <c r="C12" s="196"/>
      <c r="D12" s="198"/>
      <c r="E12" s="198"/>
      <c r="F12" s="198"/>
      <c r="X12" s="44"/>
      <c r="Y12" s="15"/>
    </row>
    <row r="13" spans="2:40" x14ac:dyDescent="0.15">
      <c r="B13" s="33">
        <v>3</v>
      </c>
      <c r="C13" s="34" t="s">
        <v>538</v>
      </c>
      <c r="D13" s="35" t="s">
        <v>544</v>
      </c>
      <c r="E13" s="36" t="s">
        <v>545</v>
      </c>
      <c r="F13" s="36" t="s">
        <v>546</v>
      </c>
      <c r="X13" s="44"/>
      <c r="Y13" s="15"/>
    </row>
    <row r="14" spans="2:40" x14ac:dyDescent="0.15">
      <c r="B14" s="31">
        <v>4</v>
      </c>
      <c r="C14" s="37" t="s">
        <v>537</v>
      </c>
      <c r="D14" s="38" t="s">
        <v>1006</v>
      </c>
      <c r="E14" s="39" t="s">
        <v>1005</v>
      </c>
      <c r="F14" s="39" t="s">
        <v>546</v>
      </c>
      <c r="X14" s="44"/>
    </row>
    <row r="15" spans="2:40" x14ac:dyDescent="0.15">
      <c r="B15" s="32">
        <v>5</v>
      </c>
      <c r="C15" s="40" t="s">
        <v>536</v>
      </c>
      <c r="D15" s="41" t="s">
        <v>1007</v>
      </c>
      <c r="E15" s="41" t="s">
        <v>1356</v>
      </c>
      <c r="F15" s="41" t="s">
        <v>1357</v>
      </c>
      <c r="R15" s="15"/>
      <c r="X15" s="44"/>
      <c r="AB15" s="15"/>
    </row>
    <row r="16" spans="2:40" x14ac:dyDescent="0.15">
      <c r="B16" s="32">
        <v>6</v>
      </c>
      <c r="C16" s="40" t="s">
        <v>535</v>
      </c>
      <c r="D16" s="41" t="s">
        <v>1008</v>
      </c>
      <c r="E16" s="41" t="s">
        <v>549</v>
      </c>
      <c r="F16" s="41" t="s">
        <v>550</v>
      </c>
      <c r="P16" s="42"/>
      <c r="R16" s="15"/>
      <c r="X16" s="44"/>
      <c r="AB16" s="15"/>
    </row>
    <row r="17" spans="2:28" x14ac:dyDescent="0.15">
      <c r="B17" s="33">
        <v>7</v>
      </c>
      <c r="C17" s="34" t="s">
        <v>534</v>
      </c>
      <c r="D17" s="36" t="s">
        <v>1010</v>
      </c>
      <c r="E17" s="36" t="s">
        <v>549</v>
      </c>
      <c r="F17" s="36" t="s">
        <v>550</v>
      </c>
      <c r="P17" s="15"/>
      <c r="X17" s="44"/>
      <c r="AB17" s="15"/>
    </row>
    <row r="18" spans="2:28" x14ac:dyDescent="0.15">
      <c r="B18" s="31">
        <v>8</v>
      </c>
      <c r="C18" s="37" t="s">
        <v>533</v>
      </c>
      <c r="D18" s="39" t="s">
        <v>1113</v>
      </c>
      <c r="E18" s="39" t="s">
        <v>545</v>
      </c>
      <c r="F18" s="39" t="s">
        <v>546</v>
      </c>
      <c r="P18" s="15"/>
      <c r="X18" s="44"/>
      <c r="AB18" s="15"/>
    </row>
    <row r="19" spans="2:28" x14ac:dyDescent="0.15">
      <c r="B19" s="32">
        <v>9</v>
      </c>
      <c r="C19" s="40" t="s">
        <v>532</v>
      </c>
      <c r="D19" s="41" t="s">
        <v>1009</v>
      </c>
      <c r="E19" s="41" t="s">
        <v>551</v>
      </c>
      <c r="F19" s="41" t="s">
        <v>550</v>
      </c>
      <c r="X19" s="44"/>
      <c r="AB19" s="15"/>
    </row>
    <row r="20" spans="2:28" x14ac:dyDescent="0.15">
      <c r="B20" s="32">
        <v>10</v>
      </c>
      <c r="C20" s="40" t="s">
        <v>531</v>
      </c>
      <c r="D20" s="41" t="s">
        <v>1011</v>
      </c>
      <c r="E20" s="41" t="s">
        <v>547</v>
      </c>
      <c r="F20" s="41" t="s">
        <v>548</v>
      </c>
      <c r="P20" s="15"/>
      <c r="X20" s="44"/>
      <c r="AB20" s="15"/>
    </row>
    <row r="21" spans="2:28" x14ac:dyDescent="0.15">
      <c r="B21" s="33">
        <v>11</v>
      </c>
      <c r="C21" s="34" t="s">
        <v>530</v>
      </c>
      <c r="D21" s="36" t="s">
        <v>1012</v>
      </c>
      <c r="E21" s="36" t="s">
        <v>547</v>
      </c>
      <c r="F21" s="36" t="s">
        <v>548</v>
      </c>
      <c r="P21" s="15"/>
      <c r="AB21" s="15"/>
    </row>
    <row r="22" spans="2:28" x14ac:dyDescent="0.15">
      <c r="B22" s="31">
        <v>12</v>
      </c>
      <c r="C22" s="200" t="s">
        <v>529</v>
      </c>
      <c r="D22" s="201" t="s">
        <v>1013</v>
      </c>
      <c r="E22" s="201" t="s">
        <v>557</v>
      </c>
      <c r="F22" s="199"/>
      <c r="P22" s="15"/>
      <c r="AB22" s="15"/>
    </row>
    <row r="23" spans="2:28" x14ac:dyDescent="0.15">
      <c r="B23" s="32">
        <v>13</v>
      </c>
      <c r="C23" s="196"/>
      <c r="D23" s="198"/>
      <c r="E23" s="198"/>
      <c r="F23" s="198"/>
      <c r="P23" s="15"/>
      <c r="AB23" s="15"/>
    </row>
    <row r="24" spans="2:28" x14ac:dyDescent="0.15">
      <c r="B24" s="32">
        <v>14</v>
      </c>
      <c r="C24" s="196"/>
      <c r="D24" s="198"/>
      <c r="E24" s="198"/>
      <c r="F24" s="198"/>
      <c r="P24" s="15"/>
      <c r="AB24" s="15"/>
    </row>
    <row r="25" spans="2:28" x14ac:dyDescent="0.15">
      <c r="B25" s="33">
        <v>15</v>
      </c>
      <c r="C25" s="34" t="s">
        <v>528</v>
      </c>
      <c r="D25" s="36" t="s">
        <v>1014</v>
      </c>
      <c r="E25" s="36" t="s">
        <v>549</v>
      </c>
      <c r="F25" s="36" t="s">
        <v>550</v>
      </c>
      <c r="P25" s="15"/>
      <c r="AB25" s="15"/>
    </row>
    <row r="26" spans="2:28" x14ac:dyDescent="0.15">
      <c r="B26" s="31">
        <v>16</v>
      </c>
      <c r="C26" s="200" t="s">
        <v>527</v>
      </c>
      <c r="D26" s="201" t="s">
        <v>1015</v>
      </c>
      <c r="E26" s="201" t="s">
        <v>558</v>
      </c>
      <c r="F26" s="199"/>
      <c r="AB26" s="15"/>
    </row>
    <row r="27" spans="2:28" x14ac:dyDescent="0.15">
      <c r="B27" s="32">
        <v>17</v>
      </c>
      <c r="C27" s="196"/>
      <c r="D27" s="198"/>
      <c r="E27" s="198"/>
      <c r="F27" s="198"/>
      <c r="AB27" s="15"/>
    </row>
    <row r="28" spans="2:28" x14ac:dyDescent="0.15">
      <c r="B28" s="32">
        <v>18</v>
      </c>
      <c r="C28" s="40" t="s">
        <v>526</v>
      </c>
      <c r="D28" s="41" t="s">
        <v>1016</v>
      </c>
      <c r="E28" s="41" t="s">
        <v>552</v>
      </c>
      <c r="F28" s="41" t="s">
        <v>553</v>
      </c>
    </row>
    <row r="29" spans="2:28" x14ac:dyDescent="0.15">
      <c r="B29" s="33">
        <v>19</v>
      </c>
      <c r="C29" s="34" t="s">
        <v>525</v>
      </c>
      <c r="D29" s="36" t="s">
        <v>1017</v>
      </c>
      <c r="E29" s="36" t="s">
        <v>545</v>
      </c>
      <c r="F29" s="36" t="s">
        <v>546</v>
      </c>
    </row>
    <row r="30" spans="2:28" x14ac:dyDescent="0.15">
      <c r="B30" s="31">
        <v>20</v>
      </c>
      <c r="C30" s="200" t="s">
        <v>559</v>
      </c>
      <c r="D30" s="201" t="s">
        <v>560</v>
      </c>
      <c r="E30" s="201" t="s">
        <v>561</v>
      </c>
      <c r="F30" s="199"/>
    </row>
    <row r="31" spans="2:28" x14ac:dyDescent="0.15">
      <c r="B31" s="32">
        <v>21</v>
      </c>
      <c r="C31" s="196"/>
      <c r="D31" s="198"/>
      <c r="E31" s="198"/>
      <c r="F31" s="198"/>
    </row>
    <row r="32" spans="2:28" x14ac:dyDescent="0.15">
      <c r="B32" s="32">
        <v>22</v>
      </c>
      <c r="C32" s="40" t="s">
        <v>524</v>
      </c>
      <c r="D32" s="41" t="s">
        <v>1018</v>
      </c>
      <c r="E32" s="41" t="s">
        <v>549</v>
      </c>
      <c r="F32" s="41" t="s">
        <v>550</v>
      </c>
    </row>
    <row r="33" spans="2:6" x14ac:dyDescent="0.15">
      <c r="B33" s="33">
        <v>23</v>
      </c>
      <c r="C33" s="34" t="s">
        <v>523</v>
      </c>
      <c r="D33" s="36" t="s">
        <v>562</v>
      </c>
      <c r="E33" s="36" t="s">
        <v>554</v>
      </c>
      <c r="F33" s="36" t="s">
        <v>555</v>
      </c>
    </row>
    <row r="34" spans="2:6" x14ac:dyDescent="0.15">
      <c r="B34" s="31">
        <v>24</v>
      </c>
      <c r="C34" s="37" t="s">
        <v>522</v>
      </c>
      <c r="D34" s="39" t="s">
        <v>1019</v>
      </c>
      <c r="E34" s="39" t="s">
        <v>549</v>
      </c>
      <c r="F34" s="39" t="s">
        <v>550</v>
      </c>
    </row>
    <row r="35" spans="2:6" x14ac:dyDescent="0.15">
      <c r="B35" s="32">
        <v>25</v>
      </c>
      <c r="C35" s="40" t="s">
        <v>571</v>
      </c>
      <c r="D35" s="43" t="s">
        <v>570</v>
      </c>
      <c r="E35" s="41" t="s">
        <v>549</v>
      </c>
      <c r="F35" s="41" t="s">
        <v>550</v>
      </c>
    </row>
    <row r="36" spans="2:6" x14ac:dyDescent="0.15">
      <c r="B36" s="32">
        <v>26</v>
      </c>
      <c r="C36" s="40" t="s">
        <v>521</v>
      </c>
      <c r="D36" s="41" t="s">
        <v>568</v>
      </c>
      <c r="E36" s="41" t="s">
        <v>564</v>
      </c>
      <c r="F36" s="41" t="s">
        <v>569</v>
      </c>
    </row>
    <row r="37" spans="2:6" x14ac:dyDescent="0.15">
      <c r="B37" s="33">
        <v>27</v>
      </c>
      <c r="C37" s="34" t="s">
        <v>563</v>
      </c>
      <c r="D37" s="36" t="s">
        <v>566</v>
      </c>
      <c r="E37" s="36" t="s">
        <v>567</v>
      </c>
      <c r="F37" s="36" t="s">
        <v>565</v>
      </c>
    </row>
    <row r="38" spans="2:6" x14ac:dyDescent="0.15">
      <c r="B38" s="31">
        <v>28</v>
      </c>
      <c r="C38" s="37" t="s">
        <v>520</v>
      </c>
      <c r="D38" s="39" t="s">
        <v>572</v>
      </c>
      <c r="E38" s="39" t="s">
        <v>573</v>
      </c>
      <c r="F38" s="39" t="s">
        <v>574</v>
      </c>
    </row>
    <row r="39" spans="2:6" x14ac:dyDescent="0.15">
      <c r="B39" s="32">
        <v>29</v>
      </c>
      <c r="C39" s="40" t="s">
        <v>575</v>
      </c>
      <c r="D39" s="41" t="s">
        <v>576</v>
      </c>
      <c r="E39" s="41" t="s">
        <v>577</v>
      </c>
      <c r="F39" s="41" t="s">
        <v>556</v>
      </c>
    </row>
    <row r="40" spans="2:6" x14ac:dyDescent="0.15">
      <c r="B40" s="32">
        <v>30</v>
      </c>
      <c r="C40" s="40" t="s">
        <v>579</v>
      </c>
      <c r="D40" s="41" t="s">
        <v>586</v>
      </c>
      <c r="E40" s="41" t="s">
        <v>580</v>
      </c>
      <c r="F40" s="41" t="s">
        <v>581</v>
      </c>
    </row>
    <row r="41" spans="2:6" x14ac:dyDescent="0.15">
      <c r="B41" s="33">
        <v>31</v>
      </c>
      <c r="C41" s="34" t="s">
        <v>582</v>
      </c>
      <c r="D41" s="36" t="s">
        <v>583</v>
      </c>
      <c r="E41" s="36" t="s">
        <v>584</v>
      </c>
      <c r="F41" s="36" t="s">
        <v>585</v>
      </c>
    </row>
  </sheetData>
  <mergeCells count="25">
    <mergeCell ref="E9:F9"/>
    <mergeCell ref="C10:C12"/>
    <mergeCell ref="D10:D12"/>
    <mergeCell ref="E10:F12"/>
    <mergeCell ref="C30:C31"/>
    <mergeCell ref="D30:D31"/>
    <mergeCell ref="E30:F31"/>
    <mergeCell ref="C22:C24"/>
    <mergeCell ref="D22:D24"/>
    <mergeCell ref="E22:F24"/>
    <mergeCell ref="C26:C27"/>
    <mergeCell ref="D26:D27"/>
    <mergeCell ref="E26:F27"/>
    <mergeCell ref="S5:T5"/>
    <mergeCell ref="W5:X5"/>
    <mergeCell ref="Z5:AB5"/>
    <mergeCell ref="AL5:AN5"/>
    <mergeCell ref="I7:L7"/>
    <mergeCell ref="M7:P7"/>
    <mergeCell ref="Q7:T7"/>
    <mergeCell ref="U7:X7"/>
    <mergeCell ref="Y7:AB7"/>
    <mergeCell ref="AC7:AF7"/>
    <mergeCell ref="AG7:AJ7"/>
    <mergeCell ref="AK7:AN7"/>
  </mergeCells>
  <phoneticPr fontId="1"/>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A51518-9AFB-48D6-A8A9-EE68A5ACEEC9}">
  <dimension ref="B1:AN42"/>
  <sheetViews>
    <sheetView zoomScale="85" zoomScaleNormal="85" workbookViewId="0">
      <selection activeCell="B1" sqref="B1"/>
    </sheetView>
  </sheetViews>
  <sheetFormatPr defaultRowHeight="13.5" x14ac:dyDescent="0.15"/>
  <cols>
    <col min="1" max="1" width="9" style="1"/>
    <col min="2" max="2" width="6.5" style="1" bestFit="1" customWidth="1"/>
    <col min="3" max="3" width="8" style="1" bestFit="1" customWidth="1"/>
    <col min="4" max="4" width="71.625" style="1" bestFit="1" customWidth="1"/>
    <col min="5" max="6" width="30.625" style="1" customWidth="1"/>
    <col min="7" max="7" width="6.125" style="1" customWidth="1"/>
    <col min="8" max="8" width="5.875" style="1" customWidth="1"/>
    <col min="9" max="40" width="4.375" style="1" customWidth="1"/>
    <col min="41" max="16384" width="9" style="1"/>
  </cols>
  <sheetData>
    <row r="1" spans="2:40" x14ac:dyDescent="0.15">
      <c r="B1" s="11" t="s">
        <v>1371</v>
      </c>
    </row>
    <row r="4" spans="2:40" x14ac:dyDescent="0.15">
      <c r="H4" s="1" t="s">
        <v>518</v>
      </c>
      <c r="I4" s="29">
        <v>31</v>
      </c>
      <c r="J4" s="29">
        <v>30</v>
      </c>
      <c r="K4" s="29">
        <v>29</v>
      </c>
      <c r="L4" s="29">
        <v>28</v>
      </c>
      <c r="M4" s="29">
        <v>27</v>
      </c>
      <c r="N4" s="29">
        <v>26</v>
      </c>
      <c r="O4" s="29">
        <v>25</v>
      </c>
      <c r="P4" s="29">
        <v>24</v>
      </c>
      <c r="Q4" s="29">
        <v>23</v>
      </c>
      <c r="R4" s="29">
        <v>22</v>
      </c>
      <c r="S4" s="29">
        <v>21</v>
      </c>
      <c r="T4" s="29">
        <v>20</v>
      </c>
      <c r="U4" s="29">
        <v>19</v>
      </c>
      <c r="V4" s="29">
        <v>18</v>
      </c>
      <c r="W4" s="29">
        <v>17</v>
      </c>
      <c r="X4" s="29">
        <v>16</v>
      </c>
      <c r="Y4" s="29">
        <v>15</v>
      </c>
      <c r="Z4" s="29">
        <v>14</v>
      </c>
      <c r="AA4" s="29">
        <v>13</v>
      </c>
      <c r="AB4" s="29">
        <v>12</v>
      </c>
      <c r="AC4" s="29">
        <v>11</v>
      </c>
      <c r="AD4" s="29">
        <v>10</v>
      </c>
      <c r="AE4" s="29">
        <v>9</v>
      </c>
      <c r="AF4" s="29">
        <v>8</v>
      </c>
      <c r="AG4" s="29">
        <v>7</v>
      </c>
      <c r="AH4" s="29">
        <v>6</v>
      </c>
      <c r="AI4" s="29">
        <v>5</v>
      </c>
      <c r="AJ4" s="29">
        <v>4</v>
      </c>
      <c r="AK4" s="29">
        <v>3</v>
      </c>
      <c r="AL4" s="29">
        <v>2</v>
      </c>
      <c r="AM4" s="29">
        <v>1</v>
      </c>
      <c r="AN4" s="29">
        <v>0</v>
      </c>
    </row>
    <row r="5" spans="2:40" x14ac:dyDescent="0.15">
      <c r="H5" s="1" t="s">
        <v>519</v>
      </c>
      <c r="I5" s="162" t="s">
        <v>653</v>
      </c>
      <c r="J5" s="163" t="s">
        <v>649</v>
      </c>
      <c r="K5" s="163" t="s">
        <v>604</v>
      </c>
      <c r="L5" s="164" t="s">
        <v>597</v>
      </c>
      <c r="M5" s="206" t="s">
        <v>603</v>
      </c>
      <c r="N5" s="206"/>
      <c r="O5" s="206"/>
      <c r="P5" s="206"/>
      <c r="Q5" s="163" t="s">
        <v>657</v>
      </c>
      <c r="R5" s="163" t="s">
        <v>644</v>
      </c>
      <c r="S5" s="206" t="s">
        <v>588</v>
      </c>
      <c r="T5" s="206"/>
      <c r="U5" s="163" t="s">
        <v>639</v>
      </c>
      <c r="V5" s="163" t="s">
        <v>636</v>
      </c>
      <c r="W5" s="206" t="s">
        <v>589</v>
      </c>
      <c r="X5" s="206"/>
      <c r="Y5" s="163" t="s">
        <v>632</v>
      </c>
      <c r="Z5" s="105" t="s">
        <v>628</v>
      </c>
      <c r="AA5" s="105" t="s">
        <v>624</v>
      </c>
      <c r="AB5" s="106" t="s">
        <v>590</v>
      </c>
      <c r="AC5" s="107" t="s">
        <v>591</v>
      </c>
      <c r="AD5" s="105" t="s">
        <v>592</v>
      </c>
      <c r="AE5" s="206" t="s">
        <v>615</v>
      </c>
      <c r="AF5" s="206"/>
      <c r="AG5" s="207" t="s">
        <v>614</v>
      </c>
      <c r="AH5" s="207"/>
      <c r="AI5" s="207" t="s">
        <v>613</v>
      </c>
      <c r="AJ5" s="207"/>
      <c r="AK5" s="207" t="s">
        <v>612</v>
      </c>
      <c r="AL5" s="207"/>
      <c r="AM5" s="207" t="s">
        <v>611</v>
      </c>
      <c r="AN5" s="207"/>
    </row>
    <row r="6" spans="2:40" x14ac:dyDescent="0.15">
      <c r="H6" s="1" t="s">
        <v>540</v>
      </c>
      <c r="I6" s="115">
        <v>1</v>
      </c>
      <c r="J6" s="29">
        <v>0</v>
      </c>
      <c r="K6" s="29">
        <v>0</v>
      </c>
      <c r="L6" s="29">
        <v>0</v>
      </c>
      <c r="M6" s="29">
        <v>0</v>
      </c>
      <c r="N6" s="29">
        <v>0</v>
      </c>
      <c r="O6" s="29">
        <v>0</v>
      </c>
      <c r="P6" s="29">
        <v>0</v>
      </c>
      <c r="Q6" s="29">
        <v>0</v>
      </c>
      <c r="R6" s="29">
        <v>0</v>
      </c>
      <c r="S6" s="29">
        <v>0</v>
      </c>
      <c r="T6" s="29">
        <v>0</v>
      </c>
      <c r="U6" s="29">
        <v>0</v>
      </c>
      <c r="V6" s="29">
        <v>0</v>
      </c>
      <c r="W6" s="29">
        <v>0</v>
      </c>
      <c r="X6" s="29">
        <v>0</v>
      </c>
      <c r="Y6" s="29">
        <v>0</v>
      </c>
      <c r="Z6" s="29">
        <v>0</v>
      </c>
      <c r="AA6" s="29">
        <v>0</v>
      </c>
      <c r="AB6" s="29">
        <v>0</v>
      </c>
      <c r="AC6" s="29">
        <v>0</v>
      </c>
      <c r="AD6" s="29">
        <v>0</v>
      </c>
      <c r="AE6" s="29">
        <v>0</v>
      </c>
      <c r="AF6" s="29">
        <v>0</v>
      </c>
      <c r="AG6" s="115">
        <v>0</v>
      </c>
      <c r="AH6" s="115">
        <v>1</v>
      </c>
      <c r="AI6" s="115">
        <v>0</v>
      </c>
      <c r="AJ6" s="115">
        <v>1</v>
      </c>
      <c r="AK6" s="115">
        <v>0</v>
      </c>
      <c r="AL6" s="115">
        <v>1</v>
      </c>
      <c r="AM6" s="115">
        <v>0</v>
      </c>
      <c r="AN6" s="115">
        <v>1</v>
      </c>
    </row>
    <row r="7" spans="2:40" x14ac:dyDescent="0.15">
      <c r="I7" s="166">
        <v>8</v>
      </c>
      <c r="J7" s="166"/>
      <c r="K7" s="166"/>
      <c r="L7" s="166"/>
      <c r="M7" s="166">
        <v>0</v>
      </c>
      <c r="N7" s="166"/>
      <c r="O7" s="166"/>
      <c r="P7" s="166"/>
      <c r="Q7" s="166">
        <v>0</v>
      </c>
      <c r="R7" s="166"/>
      <c r="S7" s="166"/>
      <c r="T7" s="166"/>
      <c r="U7" s="166">
        <v>0</v>
      </c>
      <c r="V7" s="166"/>
      <c r="W7" s="166"/>
      <c r="X7" s="166"/>
      <c r="Y7" s="166">
        <v>0</v>
      </c>
      <c r="Z7" s="166"/>
      <c r="AA7" s="166"/>
      <c r="AB7" s="166"/>
      <c r="AC7" s="166">
        <v>0</v>
      </c>
      <c r="AD7" s="166"/>
      <c r="AE7" s="166"/>
      <c r="AF7" s="166"/>
      <c r="AG7" s="166">
        <v>5</v>
      </c>
      <c r="AH7" s="166"/>
      <c r="AI7" s="166"/>
      <c r="AJ7" s="166"/>
      <c r="AK7" s="166">
        <v>5</v>
      </c>
      <c r="AL7" s="166"/>
      <c r="AM7" s="166"/>
      <c r="AN7" s="166"/>
    </row>
    <row r="9" spans="2:40" x14ac:dyDescent="0.15">
      <c r="B9" s="30" t="s">
        <v>0</v>
      </c>
      <c r="C9" s="30" t="s">
        <v>1</v>
      </c>
      <c r="D9" s="30" t="s">
        <v>2</v>
      </c>
      <c r="E9" s="167" t="s">
        <v>541</v>
      </c>
      <c r="F9" s="167"/>
      <c r="U9" s="44"/>
    </row>
    <row r="10" spans="2:40" x14ac:dyDescent="0.15">
      <c r="B10" s="31">
        <v>0</v>
      </c>
      <c r="C10" s="208" t="s">
        <v>611</v>
      </c>
      <c r="D10" s="208" t="s">
        <v>609</v>
      </c>
      <c r="E10" s="202" t="s">
        <v>610</v>
      </c>
      <c r="F10" s="203"/>
      <c r="U10" s="44"/>
    </row>
    <row r="11" spans="2:40" x14ac:dyDescent="0.15">
      <c r="B11" s="32">
        <v>1</v>
      </c>
      <c r="C11" s="209"/>
      <c r="D11" s="209"/>
      <c r="E11" s="204"/>
      <c r="F11" s="205"/>
      <c r="U11" s="44"/>
      <c r="X11" s="116"/>
      <c r="Y11" s="48"/>
    </row>
    <row r="12" spans="2:40" x14ac:dyDescent="0.15">
      <c r="B12" s="32">
        <v>2</v>
      </c>
      <c r="C12" s="215" t="s">
        <v>612</v>
      </c>
      <c r="D12" s="215" t="s">
        <v>617</v>
      </c>
      <c r="E12" s="202" t="s">
        <v>620</v>
      </c>
      <c r="F12" s="203"/>
      <c r="U12" s="44"/>
      <c r="X12" s="116"/>
      <c r="Y12" s="48"/>
    </row>
    <row r="13" spans="2:40" x14ac:dyDescent="0.15">
      <c r="B13" s="33">
        <v>3</v>
      </c>
      <c r="C13" s="210"/>
      <c r="D13" s="210" t="s">
        <v>594</v>
      </c>
      <c r="E13" s="204"/>
      <c r="F13" s="205"/>
      <c r="U13" s="44"/>
      <c r="X13" s="116"/>
      <c r="Y13" s="48"/>
    </row>
    <row r="14" spans="2:40" x14ac:dyDescent="0.15">
      <c r="B14" s="31">
        <v>4</v>
      </c>
      <c r="C14" s="208" t="s">
        <v>613</v>
      </c>
      <c r="D14" s="208" t="s">
        <v>616</v>
      </c>
      <c r="E14" s="202" t="s">
        <v>621</v>
      </c>
      <c r="F14" s="203"/>
      <c r="U14" s="44"/>
      <c r="X14" s="116"/>
      <c r="Y14" s="48"/>
    </row>
    <row r="15" spans="2:40" x14ac:dyDescent="0.15">
      <c r="B15" s="32">
        <v>5</v>
      </c>
      <c r="C15" s="209"/>
      <c r="D15" s="209" t="s">
        <v>595</v>
      </c>
      <c r="E15" s="204"/>
      <c r="F15" s="205"/>
      <c r="R15" s="15"/>
      <c r="U15" s="44"/>
      <c r="X15" s="116"/>
      <c r="Y15" s="48"/>
      <c r="AB15" s="15"/>
    </row>
    <row r="16" spans="2:40" x14ac:dyDescent="0.15">
      <c r="B16" s="32">
        <v>6</v>
      </c>
      <c r="C16" s="215" t="s">
        <v>614</v>
      </c>
      <c r="D16" s="215" t="s">
        <v>618</v>
      </c>
      <c r="E16" s="202" t="s">
        <v>622</v>
      </c>
      <c r="F16" s="203"/>
      <c r="P16" s="42"/>
      <c r="R16" s="15"/>
      <c r="U16" s="44"/>
      <c r="X16" s="116"/>
      <c r="Y16" s="48"/>
      <c r="AB16" s="15"/>
    </row>
    <row r="17" spans="2:28" x14ac:dyDescent="0.15">
      <c r="B17" s="33">
        <v>7</v>
      </c>
      <c r="C17" s="210"/>
      <c r="D17" s="210" t="s">
        <v>596</v>
      </c>
      <c r="E17" s="204"/>
      <c r="F17" s="205"/>
      <c r="H17" s="45"/>
      <c r="P17" s="15"/>
      <c r="U17" s="44"/>
      <c r="X17" s="116"/>
      <c r="Y17" s="48"/>
      <c r="AB17" s="15"/>
    </row>
    <row r="18" spans="2:28" x14ac:dyDescent="0.15">
      <c r="B18" s="31">
        <v>8</v>
      </c>
      <c r="C18" s="208" t="s">
        <v>615</v>
      </c>
      <c r="D18" s="208" t="s">
        <v>619</v>
      </c>
      <c r="E18" s="202" t="s">
        <v>623</v>
      </c>
      <c r="F18" s="203"/>
      <c r="P18" s="15"/>
      <c r="U18" s="44"/>
      <c r="X18" s="116"/>
      <c r="Y18" s="48"/>
      <c r="AB18" s="15"/>
    </row>
    <row r="19" spans="2:28" x14ac:dyDescent="0.15">
      <c r="B19" s="32">
        <v>9</v>
      </c>
      <c r="C19" s="209"/>
      <c r="D19" s="214" t="s">
        <v>596</v>
      </c>
      <c r="E19" s="204"/>
      <c r="F19" s="205"/>
      <c r="U19" s="44"/>
      <c r="X19" s="116"/>
      <c r="Y19" s="48"/>
      <c r="AB19" s="15"/>
    </row>
    <row r="20" spans="2:28" x14ac:dyDescent="0.15">
      <c r="B20" s="32">
        <v>10</v>
      </c>
      <c r="C20" s="41" t="s">
        <v>592</v>
      </c>
      <c r="D20" s="154" t="s">
        <v>629</v>
      </c>
      <c r="E20" s="46" t="s">
        <v>607</v>
      </c>
      <c r="F20" s="41" t="s">
        <v>608</v>
      </c>
      <c r="P20" s="15"/>
      <c r="U20" s="44"/>
      <c r="X20" s="116"/>
      <c r="Y20" s="48"/>
      <c r="AB20" s="15"/>
    </row>
    <row r="21" spans="2:28" x14ac:dyDescent="0.15">
      <c r="B21" s="33">
        <v>11</v>
      </c>
      <c r="C21" s="36" t="s">
        <v>591</v>
      </c>
      <c r="D21" s="155" t="s">
        <v>630</v>
      </c>
      <c r="E21" s="156" t="s">
        <v>607</v>
      </c>
      <c r="F21" s="36" t="s">
        <v>608</v>
      </c>
      <c r="P21" s="15"/>
      <c r="U21" s="44"/>
      <c r="X21" s="116"/>
      <c r="Y21" s="48"/>
      <c r="AB21" s="15"/>
    </row>
    <row r="22" spans="2:28" x14ac:dyDescent="0.15">
      <c r="B22" s="31">
        <v>12</v>
      </c>
      <c r="C22" s="39" t="s">
        <v>590</v>
      </c>
      <c r="D22" s="39" t="s">
        <v>631</v>
      </c>
      <c r="E22" s="39" t="s">
        <v>593</v>
      </c>
      <c r="F22" s="39" t="s">
        <v>608</v>
      </c>
      <c r="H22" s="45"/>
      <c r="P22" s="15"/>
      <c r="U22" s="44"/>
      <c r="X22" s="116"/>
      <c r="Y22" s="48"/>
      <c r="AB22" s="15"/>
    </row>
    <row r="23" spans="2:28" x14ac:dyDescent="0.15">
      <c r="B23" s="32">
        <v>13</v>
      </c>
      <c r="C23" s="41" t="s">
        <v>624</v>
      </c>
      <c r="D23" s="47" t="s">
        <v>625</v>
      </c>
      <c r="E23" s="41" t="s">
        <v>626</v>
      </c>
      <c r="F23" s="41" t="s">
        <v>627</v>
      </c>
      <c r="P23" s="15"/>
      <c r="U23" s="44"/>
      <c r="X23" s="116"/>
      <c r="Y23" s="48"/>
      <c r="AB23" s="15"/>
    </row>
    <row r="24" spans="2:28" x14ac:dyDescent="0.15">
      <c r="B24" s="32">
        <v>14</v>
      </c>
      <c r="C24" s="41" t="s">
        <v>628</v>
      </c>
      <c r="D24" s="41" t="s">
        <v>633</v>
      </c>
      <c r="E24" s="41" t="s">
        <v>599</v>
      </c>
      <c r="F24" s="41" t="s">
        <v>578</v>
      </c>
      <c r="P24" s="15"/>
      <c r="U24" s="44"/>
      <c r="X24" s="116"/>
      <c r="Y24" s="48"/>
      <c r="AB24" s="15"/>
    </row>
    <row r="25" spans="2:28" x14ac:dyDescent="0.15">
      <c r="B25" s="33">
        <v>15</v>
      </c>
      <c r="C25" s="36" t="s">
        <v>632</v>
      </c>
      <c r="D25" s="36" t="s">
        <v>645</v>
      </c>
      <c r="E25" s="36" t="s">
        <v>599</v>
      </c>
      <c r="F25" s="36" t="s">
        <v>578</v>
      </c>
      <c r="P25" s="15"/>
      <c r="U25" s="44"/>
      <c r="V25" s="48"/>
      <c r="X25" s="116"/>
      <c r="Y25" s="48"/>
      <c r="AB25" s="15"/>
    </row>
    <row r="26" spans="2:28" x14ac:dyDescent="0.15">
      <c r="B26" s="31">
        <v>16</v>
      </c>
      <c r="C26" s="201" t="s">
        <v>589</v>
      </c>
      <c r="D26" s="200" t="s">
        <v>634</v>
      </c>
      <c r="E26" s="213" t="s">
        <v>635</v>
      </c>
      <c r="F26" s="200"/>
      <c r="U26" s="44"/>
      <c r="V26" s="49"/>
      <c r="X26" s="116"/>
      <c r="Y26" s="48"/>
      <c r="AB26" s="15"/>
    </row>
    <row r="27" spans="2:28" x14ac:dyDescent="0.15">
      <c r="B27" s="32">
        <v>17</v>
      </c>
      <c r="C27" s="212"/>
      <c r="D27" s="196"/>
      <c r="E27" s="196"/>
      <c r="F27" s="196"/>
      <c r="U27" s="44"/>
      <c r="X27" s="116"/>
      <c r="Y27" s="48"/>
      <c r="AB27" s="15"/>
    </row>
    <row r="28" spans="2:28" x14ac:dyDescent="0.15">
      <c r="B28" s="32">
        <v>18</v>
      </c>
      <c r="C28" s="41" t="s">
        <v>636</v>
      </c>
      <c r="D28" s="41" t="s">
        <v>1020</v>
      </c>
      <c r="E28" s="41" t="s">
        <v>637</v>
      </c>
      <c r="F28" s="41" t="s">
        <v>638</v>
      </c>
      <c r="U28" s="44"/>
      <c r="X28" s="116"/>
      <c r="Y28" s="49"/>
    </row>
    <row r="29" spans="2:28" x14ac:dyDescent="0.15">
      <c r="B29" s="33">
        <v>19</v>
      </c>
      <c r="C29" s="36" t="s">
        <v>639</v>
      </c>
      <c r="D29" s="36" t="s">
        <v>640</v>
      </c>
      <c r="E29" s="36" t="s">
        <v>641</v>
      </c>
      <c r="F29" s="36" t="s">
        <v>642</v>
      </c>
      <c r="U29" s="44"/>
      <c r="V29" s="48"/>
      <c r="X29" s="116"/>
      <c r="Y29" s="48"/>
    </row>
    <row r="30" spans="2:28" x14ac:dyDescent="0.15">
      <c r="B30" s="31">
        <v>20</v>
      </c>
      <c r="C30" s="201" t="s">
        <v>588</v>
      </c>
      <c r="D30" s="200" t="s">
        <v>643</v>
      </c>
      <c r="E30" s="213" t="s">
        <v>635</v>
      </c>
      <c r="F30" s="200"/>
      <c r="U30" s="44"/>
      <c r="V30" s="49"/>
      <c r="X30" s="116"/>
      <c r="Y30" s="48"/>
    </row>
    <row r="31" spans="2:28" x14ac:dyDescent="0.15">
      <c r="B31" s="32">
        <v>21</v>
      </c>
      <c r="C31" s="212"/>
      <c r="D31" s="196"/>
      <c r="E31" s="196"/>
      <c r="F31" s="196"/>
      <c r="U31" s="44"/>
      <c r="X31" s="116"/>
      <c r="Y31" s="48"/>
    </row>
    <row r="32" spans="2:28" x14ac:dyDescent="0.15">
      <c r="B32" s="32">
        <v>22</v>
      </c>
      <c r="C32" s="41" t="s">
        <v>644</v>
      </c>
      <c r="D32" s="41" t="s">
        <v>1021</v>
      </c>
      <c r="E32" s="41" t="s">
        <v>637</v>
      </c>
      <c r="F32" s="41" t="s">
        <v>638</v>
      </c>
      <c r="U32" s="44"/>
      <c r="X32" s="116"/>
      <c r="Y32" s="49"/>
    </row>
    <row r="33" spans="2:25" x14ac:dyDescent="0.15">
      <c r="B33" s="33">
        <v>23</v>
      </c>
      <c r="C33" s="36" t="s">
        <v>587</v>
      </c>
      <c r="D33" s="36" t="s">
        <v>646</v>
      </c>
      <c r="E33" s="36" t="s">
        <v>641</v>
      </c>
      <c r="F33" s="36" t="s">
        <v>642</v>
      </c>
      <c r="U33" s="44"/>
      <c r="X33" s="116"/>
      <c r="Y33" s="48"/>
    </row>
    <row r="34" spans="2:25" x14ac:dyDescent="0.15">
      <c r="B34" s="31">
        <v>24</v>
      </c>
      <c r="C34" s="208" t="s">
        <v>603</v>
      </c>
      <c r="D34" s="211" t="s">
        <v>605</v>
      </c>
      <c r="E34" s="167" t="s">
        <v>606</v>
      </c>
      <c r="F34" s="167"/>
      <c r="U34" s="44"/>
      <c r="X34" s="116"/>
      <c r="Y34" s="48"/>
    </row>
    <row r="35" spans="2:25" x14ac:dyDescent="0.15">
      <c r="B35" s="32">
        <v>25</v>
      </c>
      <c r="C35" s="209"/>
      <c r="D35" s="167"/>
      <c r="E35" s="167"/>
      <c r="F35" s="167"/>
      <c r="U35" s="44"/>
      <c r="X35" s="116"/>
      <c r="Y35" s="48"/>
    </row>
    <row r="36" spans="2:25" x14ac:dyDescent="0.15">
      <c r="B36" s="32">
        <v>26</v>
      </c>
      <c r="C36" s="209"/>
      <c r="D36" s="167"/>
      <c r="E36" s="167"/>
      <c r="F36" s="167"/>
      <c r="U36" s="44"/>
      <c r="X36" s="116"/>
      <c r="Y36" s="48"/>
    </row>
    <row r="37" spans="2:25" x14ac:dyDescent="0.15">
      <c r="B37" s="33">
        <v>27</v>
      </c>
      <c r="C37" s="210"/>
      <c r="D37" s="167"/>
      <c r="E37" s="167"/>
      <c r="F37" s="167"/>
      <c r="U37" s="44"/>
      <c r="X37" s="116"/>
      <c r="Y37" s="48"/>
    </row>
    <row r="38" spans="2:25" x14ac:dyDescent="0.15">
      <c r="B38" s="31">
        <v>28</v>
      </c>
      <c r="C38" s="39" t="s">
        <v>597</v>
      </c>
      <c r="D38" s="39" t="s">
        <v>647</v>
      </c>
      <c r="E38" s="39" t="s">
        <v>598</v>
      </c>
      <c r="F38" s="39" t="s">
        <v>555</v>
      </c>
      <c r="U38" s="44"/>
      <c r="X38" s="116"/>
      <c r="Y38" s="48"/>
    </row>
    <row r="39" spans="2:25" x14ac:dyDescent="0.15">
      <c r="B39" s="32">
        <v>29</v>
      </c>
      <c r="C39" s="41" t="s">
        <v>604</v>
      </c>
      <c r="D39" s="41" t="s">
        <v>648</v>
      </c>
      <c r="E39" s="41" t="s">
        <v>1022</v>
      </c>
      <c r="F39" s="41" t="s">
        <v>1023</v>
      </c>
      <c r="U39" s="44"/>
      <c r="X39" s="116"/>
      <c r="Y39" s="48"/>
    </row>
    <row r="40" spans="2:25" x14ac:dyDescent="0.15">
      <c r="B40" s="32">
        <v>30</v>
      </c>
      <c r="C40" s="41" t="s">
        <v>649</v>
      </c>
      <c r="D40" s="41" t="s">
        <v>650</v>
      </c>
      <c r="E40" s="41" t="s">
        <v>651</v>
      </c>
      <c r="F40" s="41" t="s">
        <v>652</v>
      </c>
      <c r="U40" s="44"/>
      <c r="X40" s="116"/>
      <c r="Y40" s="48"/>
    </row>
    <row r="41" spans="2:25" ht="27" x14ac:dyDescent="0.15">
      <c r="B41" s="33">
        <v>31</v>
      </c>
      <c r="C41" s="36" t="s">
        <v>653</v>
      </c>
      <c r="D41" s="157" t="s">
        <v>654</v>
      </c>
      <c r="E41" s="36" t="s">
        <v>655</v>
      </c>
      <c r="F41" s="36" t="s">
        <v>656</v>
      </c>
      <c r="X41" s="116"/>
      <c r="Y41" s="48"/>
    </row>
    <row r="42" spans="2:25" x14ac:dyDescent="0.15">
      <c r="X42" s="116"/>
      <c r="Y42" s="48"/>
    </row>
  </sheetData>
  <mergeCells count="41">
    <mergeCell ref="C10:C11"/>
    <mergeCell ref="D10:D11"/>
    <mergeCell ref="C12:C13"/>
    <mergeCell ref="C16:C17"/>
    <mergeCell ref="D16:D17"/>
    <mergeCell ref="C18:C19"/>
    <mergeCell ref="AK7:AN7"/>
    <mergeCell ref="E9:F9"/>
    <mergeCell ref="C14:C15"/>
    <mergeCell ref="D14:D15"/>
    <mergeCell ref="I7:L7"/>
    <mergeCell ref="M7:P7"/>
    <mergeCell ref="Q7:T7"/>
    <mergeCell ref="U7:X7"/>
    <mergeCell ref="Y7:AB7"/>
    <mergeCell ref="AC7:AF7"/>
    <mergeCell ref="E10:F11"/>
    <mergeCell ref="E12:F13"/>
    <mergeCell ref="E14:F15"/>
    <mergeCell ref="D18:D19"/>
    <mergeCell ref="D12:D13"/>
    <mergeCell ref="C34:C37"/>
    <mergeCell ref="D34:D37"/>
    <mergeCell ref="E34:F37"/>
    <mergeCell ref="C26:C27"/>
    <mergeCell ref="D26:D27"/>
    <mergeCell ref="E26:F27"/>
    <mergeCell ref="C30:C31"/>
    <mergeCell ref="D30:D31"/>
    <mergeCell ref="E30:F31"/>
    <mergeCell ref="AM5:AN5"/>
    <mergeCell ref="AK5:AL5"/>
    <mergeCell ref="AI5:AJ5"/>
    <mergeCell ref="AG5:AH5"/>
    <mergeCell ref="W5:X5"/>
    <mergeCell ref="AG7:AJ7"/>
    <mergeCell ref="E16:F17"/>
    <mergeCell ref="E18:F19"/>
    <mergeCell ref="S5:T5"/>
    <mergeCell ref="M5:P5"/>
    <mergeCell ref="AE5:AF5"/>
  </mergeCells>
  <phoneticPr fontId="3"/>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7FB1B-197A-46F4-9557-230B55DD30B3}">
  <dimension ref="B1:AN40"/>
  <sheetViews>
    <sheetView zoomScale="70" zoomScaleNormal="70" workbookViewId="0">
      <selection activeCell="B1" sqref="B1"/>
    </sheetView>
  </sheetViews>
  <sheetFormatPr defaultRowHeight="13.5" x14ac:dyDescent="0.15"/>
  <cols>
    <col min="1" max="1" width="9" style="1"/>
    <col min="2" max="2" width="6.5" style="1" bestFit="1" customWidth="1"/>
    <col min="3" max="3" width="8" style="1" bestFit="1" customWidth="1"/>
    <col min="4" max="4" width="71.625" style="1" bestFit="1" customWidth="1"/>
    <col min="5" max="6" width="30.625" style="1" customWidth="1"/>
    <col min="7" max="7" width="6.125" style="1" customWidth="1"/>
    <col min="8" max="8" width="5.875" style="1" customWidth="1"/>
    <col min="9" max="40" width="4.375" style="1" customWidth="1"/>
    <col min="41" max="16384" width="9" style="1"/>
  </cols>
  <sheetData>
    <row r="1" spans="2:40" x14ac:dyDescent="0.15">
      <c r="B1" s="11" t="s">
        <v>1372</v>
      </c>
    </row>
    <row r="3" spans="2:40" x14ac:dyDescent="0.15">
      <c r="H3" s="1" t="s">
        <v>518</v>
      </c>
      <c r="I3" s="29">
        <v>31</v>
      </c>
      <c r="J3" s="29">
        <v>30</v>
      </c>
      <c r="K3" s="29">
        <v>29</v>
      </c>
      <c r="L3" s="29">
        <v>28</v>
      </c>
      <c r="M3" s="29">
        <v>27</v>
      </c>
      <c r="N3" s="29">
        <v>26</v>
      </c>
      <c r="O3" s="29">
        <v>25</v>
      </c>
      <c r="P3" s="29">
        <v>24</v>
      </c>
      <c r="Q3" s="29">
        <v>23</v>
      </c>
      <c r="R3" s="29">
        <v>22</v>
      </c>
      <c r="S3" s="29">
        <v>21</v>
      </c>
      <c r="T3" s="29">
        <v>20</v>
      </c>
      <c r="U3" s="29">
        <v>19</v>
      </c>
      <c r="V3" s="29">
        <v>18</v>
      </c>
      <c r="W3" s="29">
        <v>17</v>
      </c>
      <c r="X3" s="29">
        <v>16</v>
      </c>
      <c r="Y3" s="29">
        <v>15</v>
      </c>
      <c r="Z3" s="29">
        <v>14</v>
      </c>
      <c r="AA3" s="29">
        <v>13</v>
      </c>
      <c r="AB3" s="29">
        <v>12</v>
      </c>
      <c r="AC3" s="29">
        <v>11</v>
      </c>
      <c r="AD3" s="29">
        <v>10</v>
      </c>
      <c r="AE3" s="29">
        <v>9</v>
      </c>
      <c r="AF3" s="29">
        <v>8</v>
      </c>
      <c r="AG3" s="29">
        <v>7</v>
      </c>
      <c r="AH3" s="29">
        <v>6</v>
      </c>
      <c r="AI3" s="29">
        <v>5</v>
      </c>
      <c r="AJ3" s="29">
        <v>4</v>
      </c>
      <c r="AK3" s="29">
        <v>3</v>
      </c>
      <c r="AL3" s="29">
        <v>2</v>
      </c>
      <c r="AM3" s="29">
        <v>1</v>
      </c>
      <c r="AN3" s="29">
        <v>0</v>
      </c>
    </row>
    <row r="4" spans="2:40" x14ac:dyDescent="0.15">
      <c r="H4" s="1" t="s">
        <v>519</v>
      </c>
      <c r="I4" s="104" t="s">
        <v>1094</v>
      </c>
      <c r="J4" s="104" t="s">
        <v>1094</v>
      </c>
      <c r="K4" s="104" t="s">
        <v>1094</v>
      </c>
      <c r="L4" s="104" t="s">
        <v>1094</v>
      </c>
      <c r="M4" s="104" t="s">
        <v>1094</v>
      </c>
      <c r="N4" s="104" t="s">
        <v>1094</v>
      </c>
      <c r="O4" s="104" t="s">
        <v>1094</v>
      </c>
      <c r="P4" s="106" t="s">
        <v>713</v>
      </c>
      <c r="Q4" s="192" t="s">
        <v>710</v>
      </c>
      <c r="R4" s="193"/>
      <c r="S4" s="192" t="s">
        <v>707</v>
      </c>
      <c r="T4" s="193"/>
      <c r="U4" s="192" t="s">
        <v>704</v>
      </c>
      <c r="V4" s="194"/>
      <c r="W4" s="194"/>
      <c r="X4" s="193"/>
      <c r="Y4" s="192" t="s">
        <v>701</v>
      </c>
      <c r="Z4" s="193"/>
      <c r="AA4" s="192" t="s">
        <v>698</v>
      </c>
      <c r="AB4" s="193"/>
      <c r="AC4" s="107" t="s">
        <v>692</v>
      </c>
      <c r="AD4" s="105" t="s">
        <v>691</v>
      </c>
      <c r="AE4" s="105" t="s">
        <v>690</v>
      </c>
      <c r="AF4" s="106" t="s">
        <v>686</v>
      </c>
      <c r="AG4" s="107" t="s">
        <v>683</v>
      </c>
      <c r="AH4" s="105" t="s">
        <v>679</v>
      </c>
      <c r="AI4" s="105" t="s">
        <v>674</v>
      </c>
      <c r="AJ4" s="106" t="s">
        <v>671</v>
      </c>
      <c r="AK4" s="107" t="s">
        <v>602</v>
      </c>
      <c r="AL4" s="105" t="s">
        <v>667</v>
      </c>
      <c r="AM4" s="105" t="s">
        <v>662</v>
      </c>
      <c r="AN4" s="106" t="s">
        <v>658</v>
      </c>
    </row>
    <row r="5" spans="2:40" x14ac:dyDescent="0.15">
      <c r="H5" s="1" t="s">
        <v>540</v>
      </c>
      <c r="I5" s="29">
        <v>0</v>
      </c>
      <c r="J5" s="29">
        <v>0</v>
      </c>
      <c r="K5" s="29">
        <v>0</v>
      </c>
      <c r="L5" s="29">
        <v>0</v>
      </c>
      <c r="M5" s="29">
        <v>0</v>
      </c>
      <c r="N5" s="29">
        <v>0</v>
      </c>
      <c r="O5" s="29">
        <v>0</v>
      </c>
      <c r="P5" s="29">
        <v>0</v>
      </c>
      <c r="Q5" s="29">
        <v>0</v>
      </c>
      <c r="R5" s="29">
        <v>0</v>
      </c>
      <c r="S5" s="29">
        <v>0</v>
      </c>
      <c r="T5" s="29">
        <v>0</v>
      </c>
      <c r="U5" s="29">
        <v>0</v>
      </c>
      <c r="V5" s="29">
        <v>0</v>
      </c>
      <c r="W5" s="29">
        <v>0</v>
      </c>
      <c r="X5" s="29">
        <v>0</v>
      </c>
      <c r="Y5" s="29">
        <v>0</v>
      </c>
      <c r="Z5" s="29">
        <v>0</v>
      </c>
      <c r="AA5" s="29">
        <v>0</v>
      </c>
      <c r="AB5" s="29">
        <v>0</v>
      </c>
      <c r="AC5" s="29">
        <v>0</v>
      </c>
      <c r="AD5" s="29">
        <v>0</v>
      </c>
      <c r="AE5" s="29">
        <v>0</v>
      </c>
      <c r="AF5" s="29">
        <v>0</v>
      </c>
      <c r="AG5" s="29">
        <v>0</v>
      </c>
      <c r="AH5" s="29">
        <v>0</v>
      </c>
      <c r="AI5" s="29">
        <v>0</v>
      </c>
      <c r="AJ5" s="29">
        <v>0</v>
      </c>
      <c r="AK5" s="29">
        <v>0</v>
      </c>
      <c r="AL5" s="29">
        <v>0</v>
      </c>
      <c r="AM5" s="29">
        <v>0</v>
      </c>
      <c r="AN5" s="29">
        <v>0</v>
      </c>
    </row>
    <row r="6" spans="2:40" x14ac:dyDescent="0.15">
      <c r="I6" s="166">
        <v>0</v>
      </c>
      <c r="J6" s="166"/>
      <c r="K6" s="166"/>
      <c r="L6" s="166"/>
      <c r="M6" s="166">
        <v>0</v>
      </c>
      <c r="N6" s="166"/>
      <c r="O6" s="166"/>
      <c r="P6" s="166"/>
      <c r="Q6" s="166">
        <v>0</v>
      </c>
      <c r="R6" s="166"/>
      <c r="S6" s="166"/>
      <c r="T6" s="166"/>
      <c r="U6" s="166">
        <v>0</v>
      </c>
      <c r="V6" s="166"/>
      <c r="W6" s="166"/>
      <c r="X6" s="166"/>
      <c r="Y6" s="166">
        <v>0</v>
      </c>
      <c r="Z6" s="166"/>
      <c r="AA6" s="166"/>
      <c r="AB6" s="166"/>
      <c r="AC6" s="166">
        <v>0</v>
      </c>
      <c r="AD6" s="166"/>
      <c r="AE6" s="166"/>
      <c r="AF6" s="166"/>
      <c r="AG6" s="166">
        <v>0</v>
      </c>
      <c r="AH6" s="166"/>
      <c r="AI6" s="166"/>
      <c r="AJ6" s="166"/>
      <c r="AK6" s="166">
        <v>0</v>
      </c>
      <c r="AL6" s="166"/>
      <c r="AM6" s="166"/>
      <c r="AN6" s="166"/>
    </row>
    <row r="8" spans="2:40" x14ac:dyDescent="0.15">
      <c r="B8" s="30" t="s">
        <v>0</v>
      </c>
      <c r="C8" s="30" t="s">
        <v>1</v>
      </c>
      <c r="D8" s="30" t="s">
        <v>2</v>
      </c>
      <c r="E8" s="167" t="s">
        <v>541</v>
      </c>
      <c r="F8" s="167"/>
      <c r="W8" s="44"/>
    </row>
    <row r="9" spans="2:40" x14ac:dyDescent="0.15">
      <c r="B9" s="31">
        <v>0</v>
      </c>
      <c r="C9" s="39" t="s">
        <v>658</v>
      </c>
      <c r="D9" s="39" t="s">
        <v>659</v>
      </c>
      <c r="E9" s="39" t="s">
        <v>660</v>
      </c>
      <c r="F9" s="39" t="s">
        <v>664</v>
      </c>
      <c r="W9" s="44"/>
    </row>
    <row r="10" spans="2:40" x14ac:dyDescent="0.15">
      <c r="B10" s="32">
        <v>1</v>
      </c>
      <c r="C10" s="41" t="s">
        <v>662</v>
      </c>
      <c r="D10" s="41" t="s">
        <v>663</v>
      </c>
      <c r="E10" s="41" t="s">
        <v>661</v>
      </c>
      <c r="F10" s="41" t="s">
        <v>665</v>
      </c>
      <c r="W10" s="44"/>
    </row>
    <row r="11" spans="2:40" x14ac:dyDescent="0.15">
      <c r="B11" s="32">
        <v>2</v>
      </c>
      <c r="C11" s="41" t="s">
        <v>667</v>
      </c>
      <c r="D11" s="41" t="s">
        <v>666</v>
      </c>
      <c r="E11" s="41" t="s">
        <v>668</v>
      </c>
      <c r="F11" s="41" t="s">
        <v>669</v>
      </c>
      <c r="W11" s="44"/>
    </row>
    <row r="12" spans="2:40" x14ac:dyDescent="0.15">
      <c r="B12" s="33">
        <v>3</v>
      </c>
      <c r="C12" s="36" t="s">
        <v>602</v>
      </c>
      <c r="D12" s="36" t="s">
        <v>670</v>
      </c>
      <c r="E12" s="36" t="s">
        <v>668</v>
      </c>
      <c r="F12" s="36" t="s">
        <v>669</v>
      </c>
      <c r="W12" s="44"/>
    </row>
    <row r="13" spans="2:40" x14ac:dyDescent="0.15">
      <c r="B13" s="31">
        <v>4</v>
      </c>
      <c r="C13" s="39" t="s">
        <v>671</v>
      </c>
      <c r="D13" s="39" t="s">
        <v>675</v>
      </c>
      <c r="E13" s="39" t="s">
        <v>672</v>
      </c>
      <c r="F13" s="39" t="s">
        <v>673</v>
      </c>
      <c r="W13" s="44"/>
    </row>
    <row r="14" spans="2:40" x14ac:dyDescent="0.15">
      <c r="B14" s="32">
        <v>5</v>
      </c>
      <c r="C14" s="41" t="s">
        <v>674</v>
      </c>
      <c r="D14" s="41" t="s">
        <v>676</v>
      </c>
      <c r="E14" s="41" t="s">
        <v>677</v>
      </c>
      <c r="F14" s="41" t="s">
        <v>678</v>
      </c>
      <c r="R14" s="15"/>
      <c r="W14" s="44"/>
      <c r="AB14" s="15"/>
    </row>
    <row r="15" spans="2:40" x14ac:dyDescent="0.15">
      <c r="B15" s="32">
        <v>6</v>
      </c>
      <c r="C15" s="41" t="s">
        <v>679</v>
      </c>
      <c r="D15" s="41" t="s">
        <v>680</v>
      </c>
      <c r="E15" s="41" t="s">
        <v>681</v>
      </c>
      <c r="F15" s="41" t="s">
        <v>682</v>
      </c>
      <c r="P15" s="42"/>
      <c r="R15" s="15"/>
      <c r="W15" s="44"/>
      <c r="AB15" s="15"/>
    </row>
    <row r="16" spans="2:40" x14ac:dyDescent="0.15">
      <c r="B16" s="33">
        <v>7</v>
      </c>
      <c r="C16" s="36" t="s">
        <v>683</v>
      </c>
      <c r="D16" s="36" t="s">
        <v>684</v>
      </c>
      <c r="E16" s="36" t="s">
        <v>685</v>
      </c>
      <c r="F16" s="36" t="s">
        <v>1097</v>
      </c>
      <c r="P16" s="15"/>
      <c r="W16" s="44"/>
      <c r="AB16" s="15"/>
    </row>
    <row r="17" spans="2:28" x14ac:dyDescent="0.15">
      <c r="B17" s="31">
        <v>8</v>
      </c>
      <c r="C17" s="39" t="s">
        <v>686</v>
      </c>
      <c r="D17" s="39" t="s">
        <v>687</v>
      </c>
      <c r="E17" s="39" t="s">
        <v>688</v>
      </c>
      <c r="F17" s="39" t="s">
        <v>689</v>
      </c>
      <c r="P17" s="15"/>
      <c r="W17" s="44"/>
      <c r="AB17" s="15"/>
    </row>
    <row r="18" spans="2:28" x14ac:dyDescent="0.15">
      <c r="B18" s="32">
        <v>9</v>
      </c>
      <c r="C18" s="41" t="s">
        <v>690</v>
      </c>
      <c r="D18" s="41" t="s">
        <v>693</v>
      </c>
      <c r="E18" s="41" t="s">
        <v>696</v>
      </c>
      <c r="F18" s="41" t="s">
        <v>697</v>
      </c>
      <c r="W18" s="44"/>
      <c r="AB18" s="15"/>
    </row>
    <row r="19" spans="2:28" x14ac:dyDescent="0.15">
      <c r="B19" s="32">
        <v>10</v>
      </c>
      <c r="C19" s="41" t="s">
        <v>691</v>
      </c>
      <c r="D19" s="41" t="s">
        <v>694</v>
      </c>
      <c r="E19" s="41" t="s">
        <v>681</v>
      </c>
      <c r="F19" s="41" t="s">
        <v>682</v>
      </c>
      <c r="P19" s="15"/>
      <c r="W19" s="44"/>
      <c r="AB19" s="15"/>
    </row>
    <row r="20" spans="2:28" x14ac:dyDescent="0.15">
      <c r="B20" s="33">
        <v>11</v>
      </c>
      <c r="C20" s="36" t="s">
        <v>692</v>
      </c>
      <c r="D20" s="36" t="s">
        <v>695</v>
      </c>
      <c r="E20" s="36" t="s">
        <v>685</v>
      </c>
      <c r="F20" s="36" t="s">
        <v>1097</v>
      </c>
      <c r="P20" s="15"/>
      <c r="W20" s="44"/>
      <c r="AB20" s="15"/>
    </row>
    <row r="21" spans="2:28" ht="30" customHeight="1" x14ac:dyDescent="0.15">
      <c r="B21" s="31">
        <v>12</v>
      </c>
      <c r="C21" s="200" t="s">
        <v>698</v>
      </c>
      <c r="D21" s="200" t="s">
        <v>699</v>
      </c>
      <c r="E21" s="213" t="s">
        <v>700</v>
      </c>
      <c r="F21" s="200"/>
      <c r="P21" s="15"/>
      <c r="W21" s="44"/>
      <c r="AB21" s="15"/>
    </row>
    <row r="22" spans="2:28" ht="30" customHeight="1" x14ac:dyDescent="0.15">
      <c r="B22" s="32">
        <v>13</v>
      </c>
      <c r="C22" s="196"/>
      <c r="D22" s="196"/>
      <c r="E22" s="196"/>
      <c r="F22" s="196"/>
      <c r="P22" s="15"/>
      <c r="W22" s="44"/>
      <c r="AB22" s="15"/>
    </row>
    <row r="23" spans="2:28" ht="30" customHeight="1" x14ac:dyDescent="0.15">
      <c r="B23" s="32">
        <v>14</v>
      </c>
      <c r="C23" s="196" t="s">
        <v>701</v>
      </c>
      <c r="D23" s="196" t="s">
        <v>702</v>
      </c>
      <c r="E23" s="217" t="s">
        <v>703</v>
      </c>
      <c r="F23" s="196"/>
      <c r="P23" s="15"/>
      <c r="W23" s="44"/>
      <c r="AB23" s="15"/>
    </row>
    <row r="24" spans="2:28" ht="30" customHeight="1" x14ac:dyDescent="0.15">
      <c r="B24" s="33">
        <v>15</v>
      </c>
      <c r="C24" s="216"/>
      <c r="D24" s="216"/>
      <c r="E24" s="216"/>
      <c r="F24" s="216"/>
      <c r="P24" s="15"/>
      <c r="W24" s="44"/>
      <c r="AB24" s="15"/>
    </row>
    <row r="25" spans="2:28" x14ac:dyDescent="0.15">
      <c r="B25" s="31">
        <v>16</v>
      </c>
      <c r="C25" s="208" t="s">
        <v>704</v>
      </c>
      <c r="D25" s="208" t="s">
        <v>705</v>
      </c>
      <c r="E25" s="218" t="s">
        <v>706</v>
      </c>
      <c r="F25" s="208"/>
      <c r="W25" s="44"/>
      <c r="AB25" s="15"/>
    </row>
    <row r="26" spans="2:28" x14ac:dyDescent="0.15">
      <c r="B26" s="32">
        <v>17</v>
      </c>
      <c r="C26" s="209"/>
      <c r="D26" s="209"/>
      <c r="E26" s="209"/>
      <c r="F26" s="209"/>
      <c r="W26" s="44"/>
      <c r="AB26" s="15"/>
    </row>
    <row r="27" spans="2:28" x14ac:dyDescent="0.15">
      <c r="B27" s="32">
        <v>18</v>
      </c>
      <c r="C27" s="209"/>
      <c r="D27" s="209"/>
      <c r="E27" s="209"/>
      <c r="F27" s="209"/>
      <c r="W27" s="44"/>
    </row>
    <row r="28" spans="2:28" x14ac:dyDescent="0.15">
      <c r="B28" s="33">
        <v>19</v>
      </c>
      <c r="C28" s="210"/>
      <c r="D28" s="210"/>
      <c r="E28" s="210"/>
      <c r="F28" s="210"/>
    </row>
    <row r="29" spans="2:28" x14ac:dyDescent="0.15">
      <c r="B29" s="31">
        <v>20</v>
      </c>
      <c r="C29" s="200" t="s">
        <v>707</v>
      </c>
      <c r="D29" s="200" t="s">
        <v>708</v>
      </c>
      <c r="E29" s="213" t="s">
        <v>709</v>
      </c>
      <c r="F29" s="200"/>
    </row>
    <row r="30" spans="2:28" x14ac:dyDescent="0.15">
      <c r="B30" s="32">
        <v>21</v>
      </c>
      <c r="C30" s="196"/>
      <c r="D30" s="196"/>
      <c r="E30" s="196"/>
      <c r="F30" s="196"/>
    </row>
    <row r="31" spans="2:28" ht="30" customHeight="1" x14ac:dyDescent="0.15">
      <c r="B31" s="32">
        <v>22</v>
      </c>
      <c r="C31" s="196" t="s">
        <v>710</v>
      </c>
      <c r="D31" s="196" t="s">
        <v>711</v>
      </c>
      <c r="E31" s="217" t="s">
        <v>712</v>
      </c>
      <c r="F31" s="196"/>
    </row>
    <row r="32" spans="2:28" ht="30" customHeight="1" x14ac:dyDescent="0.15">
      <c r="B32" s="33">
        <v>23</v>
      </c>
      <c r="C32" s="216"/>
      <c r="D32" s="216"/>
      <c r="E32" s="216"/>
      <c r="F32" s="216"/>
    </row>
    <row r="33" spans="2:6" x14ac:dyDescent="0.15">
      <c r="B33" s="31">
        <v>24</v>
      </c>
      <c r="C33" s="39" t="s">
        <v>713</v>
      </c>
      <c r="D33" s="39" t="s">
        <v>714</v>
      </c>
      <c r="E33" s="39" t="s">
        <v>715</v>
      </c>
      <c r="F33" s="39" t="s">
        <v>716</v>
      </c>
    </row>
    <row r="34" spans="2:6" x14ac:dyDescent="0.15">
      <c r="B34" s="32">
        <v>25</v>
      </c>
      <c r="C34" s="41" t="s">
        <v>600</v>
      </c>
      <c r="D34" s="41" t="s">
        <v>601</v>
      </c>
      <c r="E34" s="41"/>
      <c r="F34" s="41"/>
    </row>
    <row r="35" spans="2:6" x14ac:dyDescent="0.15">
      <c r="B35" s="32">
        <v>26</v>
      </c>
      <c r="C35" s="41" t="s">
        <v>600</v>
      </c>
      <c r="D35" s="41" t="s">
        <v>601</v>
      </c>
      <c r="E35" s="41"/>
      <c r="F35" s="41"/>
    </row>
    <row r="36" spans="2:6" x14ac:dyDescent="0.15">
      <c r="B36" s="33">
        <v>27</v>
      </c>
      <c r="C36" s="36" t="s">
        <v>600</v>
      </c>
      <c r="D36" s="36" t="s">
        <v>601</v>
      </c>
      <c r="E36" s="36"/>
      <c r="F36" s="36"/>
    </row>
    <row r="37" spans="2:6" x14ac:dyDescent="0.15">
      <c r="B37" s="31">
        <v>28</v>
      </c>
      <c r="C37" s="39" t="s">
        <v>600</v>
      </c>
      <c r="D37" s="39" t="s">
        <v>601</v>
      </c>
      <c r="E37" s="39"/>
      <c r="F37" s="39"/>
    </row>
    <row r="38" spans="2:6" x14ac:dyDescent="0.15">
      <c r="B38" s="32">
        <v>29</v>
      </c>
      <c r="C38" s="41" t="s">
        <v>600</v>
      </c>
      <c r="D38" s="41" t="s">
        <v>601</v>
      </c>
      <c r="E38" s="41"/>
      <c r="F38" s="41"/>
    </row>
    <row r="39" spans="2:6" x14ac:dyDescent="0.15">
      <c r="B39" s="32">
        <v>30</v>
      </c>
      <c r="C39" s="41" t="s">
        <v>600</v>
      </c>
      <c r="D39" s="41" t="s">
        <v>601</v>
      </c>
      <c r="E39" s="41"/>
      <c r="F39" s="41"/>
    </row>
    <row r="40" spans="2:6" x14ac:dyDescent="0.15">
      <c r="B40" s="33">
        <v>31</v>
      </c>
      <c r="C40" s="36" t="s">
        <v>600</v>
      </c>
      <c r="D40" s="36" t="s">
        <v>601</v>
      </c>
      <c r="E40" s="36"/>
      <c r="F40" s="36"/>
    </row>
  </sheetData>
  <mergeCells count="29">
    <mergeCell ref="AK6:AN6"/>
    <mergeCell ref="AA4:AB4"/>
    <mergeCell ref="Y4:Z4"/>
    <mergeCell ref="E29:F30"/>
    <mergeCell ref="I6:L6"/>
    <mergeCell ref="M6:P6"/>
    <mergeCell ref="Q6:T6"/>
    <mergeCell ref="U6:X6"/>
    <mergeCell ref="Q4:R4"/>
    <mergeCell ref="U4:X4"/>
    <mergeCell ref="S4:T4"/>
    <mergeCell ref="Y6:AB6"/>
    <mergeCell ref="AC6:AF6"/>
    <mergeCell ref="AG6:AJ6"/>
    <mergeCell ref="C31:C32"/>
    <mergeCell ref="D31:D32"/>
    <mergeCell ref="E31:F32"/>
    <mergeCell ref="E8:F8"/>
    <mergeCell ref="C21:C22"/>
    <mergeCell ref="D21:D22"/>
    <mergeCell ref="E21:F22"/>
    <mergeCell ref="C23:C24"/>
    <mergeCell ref="D23:D24"/>
    <mergeCell ref="E23:F24"/>
    <mergeCell ref="C25:C28"/>
    <mergeCell ref="D25:D28"/>
    <mergeCell ref="E25:F28"/>
    <mergeCell ref="C29:C30"/>
    <mergeCell ref="D29:D30"/>
  </mergeCells>
  <phoneticPr fontId="1"/>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E870A-9686-4529-B3D8-FB1B10FB0E18}">
  <dimension ref="B1:AN40"/>
  <sheetViews>
    <sheetView zoomScale="85" zoomScaleNormal="85" workbookViewId="0">
      <selection activeCell="B1" sqref="B1"/>
    </sheetView>
  </sheetViews>
  <sheetFormatPr defaultRowHeight="13.5" x14ac:dyDescent="0.15"/>
  <cols>
    <col min="1" max="1" width="9" style="1"/>
    <col min="2" max="2" width="6.5" style="1" bestFit="1" customWidth="1"/>
    <col min="3" max="3" width="8" style="1" bestFit="1" customWidth="1"/>
    <col min="4" max="4" width="71.625" style="1" bestFit="1" customWidth="1"/>
    <col min="5" max="6" width="30.625" style="1" customWidth="1"/>
    <col min="7" max="7" width="6.125" style="1" customWidth="1"/>
    <col min="8" max="8" width="5.875" style="1" customWidth="1"/>
    <col min="9" max="40" width="4.375" style="1" customWidth="1"/>
    <col min="41" max="16384" width="9" style="1"/>
  </cols>
  <sheetData>
    <row r="1" spans="2:40" x14ac:dyDescent="0.15">
      <c r="B1" s="11" t="s">
        <v>1373</v>
      </c>
    </row>
    <row r="3" spans="2:40" x14ac:dyDescent="0.15">
      <c r="H3" s="1" t="s">
        <v>518</v>
      </c>
      <c r="I3" s="29">
        <v>31</v>
      </c>
      <c r="J3" s="29">
        <v>30</v>
      </c>
      <c r="K3" s="29">
        <v>29</v>
      </c>
      <c r="L3" s="29">
        <v>28</v>
      </c>
      <c r="M3" s="29">
        <v>27</v>
      </c>
      <c r="N3" s="29">
        <v>26</v>
      </c>
      <c r="O3" s="29">
        <v>25</v>
      </c>
      <c r="P3" s="29">
        <v>24</v>
      </c>
      <c r="Q3" s="29">
        <v>23</v>
      </c>
      <c r="R3" s="29">
        <v>22</v>
      </c>
      <c r="S3" s="29">
        <v>21</v>
      </c>
      <c r="T3" s="29">
        <v>20</v>
      </c>
      <c r="U3" s="29">
        <v>19</v>
      </c>
      <c r="V3" s="29">
        <v>18</v>
      </c>
      <c r="W3" s="29">
        <v>17</v>
      </c>
      <c r="X3" s="29">
        <v>16</v>
      </c>
      <c r="Y3" s="29">
        <v>15</v>
      </c>
      <c r="Z3" s="29">
        <v>14</v>
      </c>
      <c r="AA3" s="29">
        <v>13</v>
      </c>
      <c r="AB3" s="29">
        <v>12</v>
      </c>
      <c r="AC3" s="29">
        <v>11</v>
      </c>
      <c r="AD3" s="29">
        <v>10</v>
      </c>
      <c r="AE3" s="29">
        <v>9</v>
      </c>
      <c r="AF3" s="29">
        <v>8</v>
      </c>
      <c r="AG3" s="29">
        <v>7</v>
      </c>
      <c r="AH3" s="29">
        <v>6</v>
      </c>
      <c r="AI3" s="29">
        <v>5</v>
      </c>
      <c r="AJ3" s="29">
        <v>4</v>
      </c>
      <c r="AK3" s="29">
        <v>3</v>
      </c>
      <c r="AL3" s="29">
        <v>2</v>
      </c>
      <c r="AM3" s="29">
        <v>1</v>
      </c>
      <c r="AN3" s="29">
        <v>0</v>
      </c>
    </row>
    <row r="4" spans="2:40" x14ac:dyDescent="0.15">
      <c r="H4" s="1" t="s">
        <v>519</v>
      </c>
      <c r="I4" s="104" t="s">
        <v>1094</v>
      </c>
      <c r="J4" s="104" t="s">
        <v>1094</v>
      </c>
      <c r="K4" s="104" t="s">
        <v>1094</v>
      </c>
      <c r="L4" s="104" t="s">
        <v>1094</v>
      </c>
      <c r="M4" s="104" t="s">
        <v>1094</v>
      </c>
      <c r="N4" s="104" t="s">
        <v>1094</v>
      </c>
      <c r="O4" s="104" t="s">
        <v>1094</v>
      </c>
      <c r="P4" s="104" t="s">
        <v>1094</v>
      </c>
      <c r="Q4" s="104" t="s">
        <v>1094</v>
      </c>
      <c r="R4" s="104" t="s">
        <v>1094</v>
      </c>
      <c r="S4" s="104" t="s">
        <v>1094</v>
      </c>
      <c r="T4" s="104" t="s">
        <v>1094</v>
      </c>
      <c r="U4" s="104" t="s">
        <v>1094</v>
      </c>
      <c r="V4" s="104" t="s">
        <v>1094</v>
      </c>
      <c r="W4" s="104" t="s">
        <v>1094</v>
      </c>
      <c r="X4" s="104" t="s">
        <v>1094</v>
      </c>
      <c r="Y4" s="192" t="s">
        <v>743</v>
      </c>
      <c r="Z4" s="219"/>
      <c r="AA4" s="113" t="s">
        <v>741</v>
      </c>
      <c r="AB4" s="113" t="s">
        <v>739</v>
      </c>
      <c r="AC4" s="113" t="s">
        <v>737</v>
      </c>
      <c r="AD4" s="192" t="s">
        <v>735</v>
      </c>
      <c r="AE4" s="194"/>
      <c r="AF4" s="193"/>
      <c r="AG4" s="192" t="s">
        <v>732</v>
      </c>
      <c r="AH4" s="193"/>
      <c r="AI4" s="113" t="s">
        <v>728</v>
      </c>
      <c r="AJ4" s="113" t="s">
        <v>723</v>
      </c>
      <c r="AK4" s="113" t="s">
        <v>724</v>
      </c>
      <c r="AL4" s="192" t="s">
        <v>717</v>
      </c>
      <c r="AM4" s="194"/>
      <c r="AN4" s="193"/>
    </row>
    <row r="5" spans="2:40" x14ac:dyDescent="0.15">
      <c r="H5" s="1" t="s">
        <v>540</v>
      </c>
      <c r="I5" s="29">
        <v>0</v>
      </c>
      <c r="J5" s="29">
        <v>0</v>
      </c>
      <c r="K5" s="29">
        <v>0</v>
      </c>
      <c r="L5" s="29">
        <v>0</v>
      </c>
      <c r="M5" s="29">
        <v>0</v>
      </c>
      <c r="N5" s="29">
        <v>0</v>
      </c>
      <c r="O5" s="29">
        <v>0</v>
      </c>
      <c r="P5" s="29">
        <v>0</v>
      </c>
      <c r="Q5" s="29">
        <v>0</v>
      </c>
      <c r="R5" s="29">
        <v>0</v>
      </c>
      <c r="S5" s="29">
        <v>0</v>
      </c>
      <c r="T5" s="29">
        <v>0</v>
      </c>
      <c r="U5" s="29">
        <v>0</v>
      </c>
      <c r="V5" s="29">
        <v>0</v>
      </c>
      <c r="W5" s="29">
        <v>0</v>
      </c>
      <c r="X5" s="29">
        <v>0</v>
      </c>
      <c r="Y5" s="29">
        <v>0</v>
      </c>
      <c r="Z5" s="29">
        <v>0</v>
      </c>
      <c r="AA5" s="29">
        <v>0</v>
      </c>
      <c r="AB5" s="29">
        <v>0</v>
      </c>
      <c r="AC5" s="29">
        <v>0</v>
      </c>
      <c r="AD5" s="29">
        <v>0</v>
      </c>
      <c r="AE5" s="29">
        <v>0</v>
      </c>
      <c r="AF5" s="29">
        <v>0</v>
      </c>
      <c r="AG5" s="29">
        <v>0</v>
      </c>
      <c r="AH5" s="29">
        <v>0</v>
      </c>
      <c r="AI5" s="29">
        <v>0</v>
      </c>
      <c r="AJ5" s="29">
        <v>0</v>
      </c>
      <c r="AK5" s="29">
        <v>0</v>
      </c>
      <c r="AL5" s="29">
        <v>0</v>
      </c>
      <c r="AM5" s="29">
        <v>0</v>
      </c>
      <c r="AN5" s="29">
        <v>0</v>
      </c>
    </row>
    <row r="6" spans="2:40" x14ac:dyDescent="0.15">
      <c r="I6" s="173">
        <v>0</v>
      </c>
      <c r="J6" s="188"/>
      <c r="K6" s="188"/>
      <c r="L6" s="174"/>
      <c r="M6" s="173">
        <v>0</v>
      </c>
      <c r="N6" s="188"/>
      <c r="O6" s="188"/>
      <c r="P6" s="174"/>
      <c r="Q6" s="173">
        <v>0</v>
      </c>
      <c r="R6" s="188"/>
      <c r="S6" s="188"/>
      <c r="T6" s="174"/>
      <c r="U6" s="173">
        <v>0</v>
      </c>
      <c r="V6" s="188"/>
      <c r="W6" s="188"/>
      <c r="X6" s="174"/>
      <c r="Y6" s="173">
        <v>0</v>
      </c>
      <c r="Z6" s="188"/>
      <c r="AA6" s="188"/>
      <c r="AB6" s="174"/>
      <c r="AC6" s="173">
        <v>0</v>
      </c>
      <c r="AD6" s="188"/>
      <c r="AE6" s="188"/>
      <c r="AF6" s="174"/>
      <c r="AG6" s="173">
        <v>0</v>
      </c>
      <c r="AH6" s="188"/>
      <c r="AI6" s="188"/>
      <c r="AJ6" s="174"/>
      <c r="AK6" s="173">
        <v>0</v>
      </c>
      <c r="AL6" s="188"/>
      <c r="AM6" s="188"/>
      <c r="AN6" s="174"/>
    </row>
    <row r="8" spans="2:40" x14ac:dyDescent="0.15">
      <c r="B8" s="30" t="s">
        <v>0</v>
      </c>
      <c r="C8" s="30" t="s">
        <v>1</v>
      </c>
      <c r="D8" s="30" t="s">
        <v>2</v>
      </c>
      <c r="E8" s="220" t="s">
        <v>541</v>
      </c>
      <c r="F8" s="221"/>
      <c r="L8" s="44"/>
      <c r="P8" s="44"/>
      <c r="Q8" s="42"/>
      <c r="U8" s="44"/>
    </row>
    <row r="9" spans="2:40" ht="13.5" customHeight="1" x14ac:dyDescent="0.15">
      <c r="B9" s="31">
        <v>0</v>
      </c>
      <c r="C9" s="200" t="s">
        <v>717</v>
      </c>
      <c r="D9" s="200" t="s">
        <v>718</v>
      </c>
      <c r="E9" s="213" t="s">
        <v>719</v>
      </c>
      <c r="F9" s="200"/>
      <c r="L9" s="44"/>
      <c r="P9" s="44"/>
      <c r="Q9" s="15"/>
      <c r="U9" s="44"/>
      <c r="W9" s="15"/>
    </row>
    <row r="10" spans="2:40" ht="13.5" customHeight="1" x14ac:dyDescent="0.15">
      <c r="B10" s="32">
        <v>1</v>
      </c>
      <c r="C10" s="196"/>
      <c r="D10" s="196"/>
      <c r="E10" s="196"/>
      <c r="F10" s="196"/>
      <c r="L10" s="44"/>
      <c r="P10" s="44"/>
      <c r="Q10" s="15"/>
      <c r="U10" s="44"/>
      <c r="W10" s="15"/>
    </row>
    <row r="11" spans="2:40" ht="13.5" customHeight="1" x14ac:dyDescent="0.15">
      <c r="B11" s="32">
        <v>2</v>
      </c>
      <c r="C11" s="196"/>
      <c r="D11" s="196"/>
      <c r="E11" s="196"/>
      <c r="F11" s="196"/>
      <c r="L11" s="44"/>
      <c r="P11" s="44"/>
      <c r="Q11" s="15"/>
      <c r="U11" s="44"/>
    </row>
    <row r="12" spans="2:40" ht="13.5" customHeight="1" x14ac:dyDescent="0.15">
      <c r="B12" s="51">
        <v>3</v>
      </c>
      <c r="C12" s="36" t="s">
        <v>724</v>
      </c>
      <c r="D12" s="36" t="s">
        <v>720</v>
      </c>
      <c r="E12" s="36" t="s">
        <v>721</v>
      </c>
      <c r="F12" s="36" t="s">
        <v>722</v>
      </c>
      <c r="L12" s="44"/>
      <c r="P12" s="44"/>
      <c r="Q12" s="15"/>
      <c r="U12" s="44"/>
      <c r="W12" s="15"/>
    </row>
    <row r="13" spans="2:40" ht="13.5" customHeight="1" x14ac:dyDescent="0.15">
      <c r="B13" s="31">
        <v>4</v>
      </c>
      <c r="C13" s="39" t="s">
        <v>723</v>
      </c>
      <c r="D13" s="39" t="s">
        <v>725</v>
      </c>
      <c r="E13" s="39" t="s">
        <v>726</v>
      </c>
      <c r="F13" s="39" t="s">
        <v>727</v>
      </c>
      <c r="L13" s="44"/>
      <c r="P13" s="44"/>
      <c r="Q13" s="15"/>
      <c r="U13" s="44"/>
      <c r="W13" s="15"/>
    </row>
    <row r="14" spans="2:40" ht="13.5" customHeight="1" x14ac:dyDescent="0.15">
      <c r="B14" s="32">
        <v>5</v>
      </c>
      <c r="C14" s="41" t="s">
        <v>728</v>
      </c>
      <c r="D14" s="41" t="s">
        <v>729</v>
      </c>
      <c r="E14" s="41" t="s">
        <v>730</v>
      </c>
      <c r="F14" s="41" t="s">
        <v>731</v>
      </c>
      <c r="P14" s="44"/>
      <c r="Q14" s="15"/>
      <c r="R14" s="15"/>
      <c r="U14" s="44"/>
      <c r="W14" s="15"/>
      <c r="AB14" s="15"/>
    </row>
    <row r="15" spans="2:40" ht="13.5" customHeight="1" x14ac:dyDescent="0.15">
      <c r="B15" s="32">
        <v>6</v>
      </c>
      <c r="C15" s="196" t="s">
        <v>732</v>
      </c>
      <c r="D15" s="196" t="s">
        <v>733</v>
      </c>
      <c r="E15" s="217" t="s">
        <v>734</v>
      </c>
      <c r="F15" s="196"/>
      <c r="P15" s="44"/>
      <c r="R15" s="15"/>
      <c r="U15" s="44"/>
      <c r="W15" s="15"/>
      <c r="AB15" s="15"/>
    </row>
    <row r="16" spans="2:40" ht="13.5" customHeight="1" x14ac:dyDescent="0.15">
      <c r="B16" s="33">
        <v>7</v>
      </c>
      <c r="C16" s="216"/>
      <c r="D16" s="216"/>
      <c r="E16" s="216"/>
      <c r="F16" s="216"/>
      <c r="P16" s="44"/>
      <c r="Q16" s="15"/>
      <c r="U16" s="44"/>
      <c r="W16" s="15"/>
      <c r="AB16" s="15"/>
    </row>
    <row r="17" spans="2:28" ht="13.5" customHeight="1" x14ac:dyDescent="0.15">
      <c r="B17" s="31">
        <v>8</v>
      </c>
      <c r="C17" s="200" t="s">
        <v>735</v>
      </c>
      <c r="D17" s="200" t="s">
        <v>736</v>
      </c>
      <c r="E17" s="213" t="s">
        <v>719</v>
      </c>
      <c r="F17" s="200"/>
      <c r="P17" s="44"/>
      <c r="Q17" s="15"/>
      <c r="U17" s="44"/>
      <c r="W17" s="15"/>
      <c r="AB17" s="15"/>
    </row>
    <row r="18" spans="2:28" ht="13.5" customHeight="1" x14ac:dyDescent="0.15">
      <c r="B18" s="32">
        <v>9</v>
      </c>
      <c r="C18" s="196"/>
      <c r="D18" s="196"/>
      <c r="E18" s="196"/>
      <c r="F18" s="196"/>
      <c r="P18" s="44"/>
      <c r="Q18" s="15"/>
      <c r="U18" s="44"/>
      <c r="W18" s="15"/>
      <c r="AB18" s="15"/>
    </row>
    <row r="19" spans="2:28" ht="13.5" customHeight="1" x14ac:dyDescent="0.15">
      <c r="B19" s="32">
        <v>10</v>
      </c>
      <c r="C19" s="196"/>
      <c r="D19" s="196"/>
      <c r="E19" s="196"/>
      <c r="F19" s="196"/>
      <c r="P19" s="44"/>
      <c r="Q19" s="15"/>
      <c r="U19" s="44"/>
      <c r="W19" s="15"/>
      <c r="AB19" s="15"/>
    </row>
    <row r="20" spans="2:28" ht="13.5" customHeight="1" x14ac:dyDescent="0.15">
      <c r="B20" s="33">
        <v>11</v>
      </c>
      <c r="C20" s="36" t="s">
        <v>737</v>
      </c>
      <c r="D20" s="36" t="s">
        <v>738</v>
      </c>
      <c r="E20" s="36" t="s">
        <v>721</v>
      </c>
      <c r="F20" s="36" t="s">
        <v>722</v>
      </c>
      <c r="P20" s="44"/>
      <c r="Q20" s="15"/>
      <c r="U20" s="44"/>
      <c r="W20" s="15"/>
      <c r="AB20" s="15"/>
    </row>
    <row r="21" spans="2:28" ht="13.5" customHeight="1" x14ac:dyDescent="0.15">
      <c r="B21" s="31">
        <v>12</v>
      </c>
      <c r="C21" s="39" t="s">
        <v>739</v>
      </c>
      <c r="D21" s="39" t="s">
        <v>740</v>
      </c>
      <c r="E21" s="39" t="s">
        <v>726</v>
      </c>
      <c r="F21" s="39" t="s">
        <v>727</v>
      </c>
      <c r="U21" s="44"/>
      <c r="W21" s="15"/>
      <c r="AB21" s="15"/>
    </row>
    <row r="22" spans="2:28" ht="13.5" customHeight="1" x14ac:dyDescent="0.15">
      <c r="B22" s="32">
        <v>13</v>
      </c>
      <c r="C22" s="41" t="s">
        <v>741</v>
      </c>
      <c r="D22" s="41" t="s">
        <v>742</v>
      </c>
      <c r="E22" s="41" t="s">
        <v>730</v>
      </c>
      <c r="F22" s="41" t="s">
        <v>731</v>
      </c>
      <c r="U22" s="44"/>
      <c r="AB22" s="15"/>
    </row>
    <row r="23" spans="2:28" ht="13.5" customHeight="1" x14ac:dyDescent="0.15">
      <c r="B23" s="32">
        <v>14</v>
      </c>
      <c r="C23" s="196" t="s">
        <v>743</v>
      </c>
      <c r="D23" s="196" t="s">
        <v>744</v>
      </c>
      <c r="E23" s="217" t="s">
        <v>734</v>
      </c>
      <c r="F23" s="196"/>
      <c r="U23" s="44"/>
      <c r="AB23" s="15"/>
    </row>
    <row r="24" spans="2:28" ht="13.5" customHeight="1" x14ac:dyDescent="0.15">
      <c r="B24" s="33">
        <v>15</v>
      </c>
      <c r="C24" s="216"/>
      <c r="D24" s="216"/>
      <c r="E24" s="216"/>
      <c r="F24" s="216"/>
      <c r="AB24" s="15"/>
    </row>
    <row r="25" spans="2:28" ht="13.5" customHeight="1" x14ac:dyDescent="0.15">
      <c r="B25" s="31">
        <v>16</v>
      </c>
      <c r="C25" s="39" t="s">
        <v>600</v>
      </c>
      <c r="D25" s="39" t="s">
        <v>601</v>
      </c>
      <c r="E25" s="39"/>
      <c r="F25" s="39"/>
      <c r="AB25" s="15"/>
    </row>
    <row r="26" spans="2:28" ht="13.5" customHeight="1" x14ac:dyDescent="0.15">
      <c r="B26" s="32">
        <v>17</v>
      </c>
      <c r="C26" s="41" t="s">
        <v>600</v>
      </c>
      <c r="D26" s="41" t="s">
        <v>601</v>
      </c>
      <c r="E26" s="41"/>
      <c r="F26" s="41"/>
      <c r="AB26" s="15"/>
    </row>
    <row r="27" spans="2:28" ht="13.5" customHeight="1" x14ac:dyDescent="0.15">
      <c r="B27" s="32">
        <v>18</v>
      </c>
      <c r="C27" s="41" t="s">
        <v>600</v>
      </c>
      <c r="D27" s="41" t="s">
        <v>601</v>
      </c>
      <c r="E27" s="41"/>
      <c r="F27" s="41"/>
    </row>
    <row r="28" spans="2:28" ht="13.5" customHeight="1" x14ac:dyDescent="0.15">
      <c r="B28" s="33">
        <v>19</v>
      </c>
      <c r="C28" s="36" t="s">
        <v>600</v>
      </c>
      <c r="D28" s="36" t="s">
        <v>601</v>
      </c>
      <c r="E28" s="36"/>
      <c r="F28" s="36"/>
    </row>
    <row r="29" spans="2:28" ht="13.5" customHeight="1" x14ac:dyDescent="0.15">
      <c r="B29" s="31">
        <v>20</v>
      </c>
      <c r="C29" s="39" t="s">
        <v>600</v>
      </c>
      <c r="D29" s="39" t="s">
        <v>601</v>
      </c>
      <c r="E29" s="39"/>
      <c r="F29" s="39"/>
    </row>
    <row r="30" spans="2:28" ht="13.5" customHeight="1" x14ac:dyDescent="0.15">
      <c r="B30" s="32">
        <v>21</v>
      </c>
      <c r="C30" s="41" t="s">
        <v>600</v>
      </c>
      <c r="D30" s="41" t="s">
        <v>601</v>
      </c>
      <c r="E30" s="41"/>
      <c r="F30" s="41"/>
    </row>
    <row r="31" spans="2:28" ht="13.5" customHeight="1" x14ac:dyDescent="0.15">
      <c r="B31" s="32">
        <v>22</v>
      </c>
      <c r="C31" s="41" t="s">
        <v>600</v>
      </c>
      <c r="D31" s="41" t="s">
        <v>601</v>
      </c>
      <c r="E31" s="41"/>
      <c r="F31" s="41"/>
    </row>
    <row r="32" spans="2:28" ht="13.5" customHeight="1" x14ac:dyDescent="0.15">
      <c r="B32" s="33">
        <v>23</v>
      </c>
      <c r="C32" s="36" t="s">
        <v>600</v>
      </c>
      <c r="D32" s="36" t="s">
        <v>601</v>
      </c>
      <c r="E32" s="36"/>
      <c r="F32" s="36"/>
    </row>
    <row r="33" spans="2:6" ht="13.5" customHeight="1" x14ac:dyDescent="0.15">
      <c r="B33" s="31">
        <v>24</v>
      </c>
      <c r="C33" s="39" t="s">
        <v>600</v>
      </c>
      <c r="D33" s="39" t="s">
        <v>601</v>
      </c>
      <c r="E33" s="39"/>
      <c r="F33" s="39"/>
    </row>
    <row r="34" spans="2:6" ht="13.5" customHeight="1" x14ac:dyDescent="0.15">
      <c r="B34" s="32">
        <v>25</v>
      </c>
      <c r="C34" s="41" t="s">
        <v>600</v>
      </c>
      <c r="D34" s="41" t="s">
        <v>601</v>
      </c>
      <c r="E34" s="41"/>
      <c r="F34" s="41"/>
    </row>
    <row r="35" spans="2:6" ht="13.5" customHeight="1" x14ac:dyDescent="0.15">
      <c r="B35" s="32">
        <v>26</v>
      </c>
      <c r="C35" s="41" t="s">
        <v>600</v>
      </c>
      <c r="D35" s="41" t="s">
        <v>601</v>
      </c>
      <c r="E35" s="41"/>
      <c r="F35" s="41"/>
    </row>
    <row r="36" spans="2:6" ht="13.5" customHeight="1" x14ac:dyDescent="0.15">
      <c r="B36" s="33">
        <v>27</v>
      </c>
      <c r="C36" s="36" t="s">
        <v>600</v>
      </c>
      <c r="D36" s="36" t="s">
        <v>601</v>
      </c>
      <c r="E36" s="36"/>
      <c r="F36" s="36"/>
    </row>
    <row r="37" spans="2:6" ht="13.5" customHeight="1" x14ac:dyDescent="0.15">
      <c r="B37" s="31">
        <v>28</v>
      </c>
      <c r="C37" s="39" t="s">
        <v>600</v>
      </c>
      <c r="D37" s="39" t="s">
        <v>601</v>
      </c>
      <c r="E37" s="39"/>
      <c r="F37" s="39"/>
    </row>
    <row r="38" spans="2:6" ht="13.5" customHeight="1" x14ac:dyDescent="0.15">
      <c r="B38" s="32">
        <v>29</v>
      </c>
      <c r="C38" s="41" t="s">
        <v>600</v>
      </c>
      <c r="D38" s="41" t="s">
        <v>601</v>
      </c>
      <c r="E38" s="41"/>
      <c r="F38" s="41"/>
    </row>
    <row r="39" spans="2:6" ht="13.5" customHeight="1" x14ac:dyDescent="0.15">
      <c r="B39" s="32">
        <v>30</v>
      </c>
      <c r="C39" s="41" t="s">
        <v>600</v>
      </c>
      <c r="D39" s="41" t="s">
        <v>601</v>
      </c>
      <c r="E39" s="41"/>
      <c r="F39" s="41"/>
    </row>
    <row r="40" spans="2:6" ht="13.5" customHeight="1" x14ac:dyDescent="0.15">
      <c r="B40" s="33">
        <v>31</v>
      </c>
      <c r="C40" s="36" t="s">
        <v>600</v>
      </c>
      <c r="D40" s="36" t="s">
        <v>601</v>
      </c>
      <c r="E40" s="36"/>
      <c r="F40" s="36"/>
    </row>
  </sheetData>
  <mergeCells count="25">
    <mergeCell ref="C17:C19"/>
    <mergeCell ref="D17:D19"/>
    <mergeCell ref="E17:F19"/>
    <mergeCell ref="C23:C24"/>
    <mergeCell ref="I6:L6"/>
    <mergeCell ref="C9:C11"/>
    <mergeCell ref="D9:D11"/>
    <mergeCell ref="E9:F11"/>
    <mergeCell ref="C15:C16"/>
    <mergeCell ref="D15:D16"/>
    <mergeCell ref="E15:F16"/>
    <mergeCell ref="AL4:AN4"/>
    <mergeCell ref="AG4:AH4"/>
    <mergeCell ref="AD4:AF4"/>
    <mergeCell ref="Y4:Z4"/>
    <mergeCell ref="D23:D24"/>
    <mergeCell ref="E23:F24"/>
    <mergeCell ref="AG6:AJ6"/>
    <mergeCell ref="AK6:AN6"/>
    <mergeCell ref="E8:F8"/>
    <mergeCell ref="M6:P6"/>
    <mergeCell ref="Q6:T6"/>
    <mergeCell ref="U6:X6"/>
    <mergeCell ref="Y6:AB6"/>
    <mergeCell ref="AC6:AF6"/>
  </mergeCells>
  <phoneticPr fontId="1"/>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35691-30A6-4C74-A6A4-35EF19D1CCB4}">
  <dimension ref="B1:AL42"/>
  <sheetViews>
    <sheetView zoomScale="85" zoomScaleNormal="85" workbookViewId="0">
      <selection activeCell="B1" sqref="B1"/>
    </sheetView>
  </sheetViews>
  <sheetFormatPr defaultRowHeight="13.5" x14ac:dyDescent="0.15"/>
  <cols>
    <col min="1" max="3" width="9" style="62"/>
    <col min="4" max="4" width="71.625" style="62" customWidth="1"/>
    <col min="5" max="5" width="9" style="62"/>
    <col min="6" max="38" width="5.875" style="62" customWidth="1"/>
    <col min="39" max="16384" width="9" style="62"/>
  </cols>
  <sheetData>
    <row r="1" spans="2:38" x14ac:dyDescent="0.15">
      <c r="B1" s="62" t="s">
        <v>1374</v>
      </c>
    </row>
    <row r="3" spans="2:38" x14ac:dyDescent="0.15">
      <c r="F3" s="1" t="s">
        <v>518</v>
      </c>
      <c r="G3" s="29">
        <v>31</v>
      </c>
      <c r="H3" s="29">
        <v>30</v>
      </c>
      <c r="I3" s="29">
        <v>29</v>
      </c>
      <c r="J3" s="29">
        <v>28</v>
      </c>
      <c r="K3" s="29">
        <v>27</v>
      </c>
      <c r="L3" s="29">
        <v>26</v>
      </c>
      <c r="M3" s="29">
        <v>25</v>
      </c>
      <c r="N3" s="29">
        <v>24</v>
      </c>
      <c r="O3" s="29">
        <v>23</v>
      </c>
      <c r="P3" s="29">
        <v>22</v>
      </c>
      <c r="Q3" s="29">
        <v>21</v>
      </c>
      <c r="R3" s="29">
        <v>20</v>
      </c>
      <c r="S3" s="29">
        <v>19</v>
      </c>
      <c r="T3" s="29">
        <v>18</v>
      </c>
      <c r="U3" s="29">
        <v>17</v>
      </c>
      <c r="V3" s="29">
        <v>16</v>
      </c>
      <c r="W3" s="29">
        <v>15</v>
      </c>
      <c r="X3" s="29">
        <v>14</v>
      </c>
      <c r="Y3" s="29">
        <v>13</v>
      </c>
      <c r="Z3" s="29">
        <v>12</v>
      </c>
      <c r="AA3" s="29">
        <v>11</v>
      </c>
      <c r="AB3" s="29">
        <v>10</v>
      </c>
      <c r="AC3" s="29">
        <v>9</v>
      </c>
      <c r="AD3" s="29">
        <v>8</v>
      </c>
      <c r="AE3" s="29">
        <v>7</v>
      </c>
      <c r="AF3" s="29">
        <v>6</v>
      </c>
      <c r="AG3" s="29">
        <v>5</v>
      </c>
      <c r="AH3" s="29">
        <v>4</v>
      </c>
      <c r="AI3" s="29">
        <v>3</v>
      </c>
      <c r="AJ3" s="29">
        <v>2</v>
      </c>
      <c r="AK3" s="29">
        <v>1</v>
      </c>
      <c r="AL3" s="29">
        <v>0</v>
      </c>
    </row>
    <row r="4" spans="2:38" x14ac:dyDescent="0.15">
      <c r="F4" s="1" t="s">
        <v>519</v>
      </c>
      <c r="G4" s="104" t="s">
        <v>1094</v>
      </c>
      <c r="H4" s="104" t="s">
        <v>1094</v>
      </c>
      <c r="I4" s="104" t="s">
        <v>1094</v>
      </c>
      <c r="J4" s="104" t="s">
        <v>1094</v>
      </c>
      <c r="K4" s="104" t="s">
        <v>1094</v>
      </c>
      <c r="L4" s="104" t="s">
        <v>1094</v>
      </c>
      <c r="M4" s="104" t="s">
        <v>1094</v>
      </c>
      <c r="N4" s="104" t="s">
        <v>1094</v>
      </c>
      <c r="O4" s="104" t="s">
        <v>1094</v>
      </c>
      <c r="P4" s="104" t="s">
        <v>1094</v>
      </c>
      <c r="Q4" s="104" t="s">
        <v>1094</v>
      </c>
      <c r="R4" s="104" t="s">
        <v>1094</v>
      </c>
      <c r="S4" s="104" t="s">
        <v>1094</v>
      </c>
      <c r="T4" s="104" t="s">
        <v>1094</v>
      </c>
      <c r="U4" s="57" t="s">
        <v>921</v>
      </c>
      <c r="V4" s="56" t="s">
        <v>919</v>
      </c>
      <c r="W4" s="104" t="s">
        <v>1094</v>
      </c>
      <c r="X4" s="66" t="s">
        <v>903</v>
      </c>
      <c r="Y4" s="66" t="s">
        <v>902</v>
      </c>
      <c r="Z4" s="64" t="s">
        <v>901</v>
      </c>
      <c r="AA4" s="65" t="s">
        <v>900</v>
      </c>
      <c r="AB4" s="66" t="s">
        <v>899</v>
      </c>
      <c r="AC4" s="118" t="s">
        <v>898</v>
      </c>
      <c r="AD4" s="119" t="s">
        <v>897</v>
      </c>
      <c r="AE4" s="65" t="s">
        <v>896</v>
      </c>
      <c r="AF4" s="66" t="s">
        <v>895</v>
      </c>
      <c r="AG4" s="66" t="s">
        <v>894</v>
      </c>
      <c r="AH4" s="64" t="s">
        <v>893</v>
      </c>
      <c r="AI4" s="65" t="s">
        <v>892</v>
      </c>
      <c r="AJ4" s="66" t="s">
        <v>891</v>
      </c>
      <c r="AK4" s="66" t="s">
        <v>890</v>
      </c>
      <c r="AL4" s="64" t="s">
        <v>889</v>
      </c>
    </row>
    <row r="5" spans="2:38" x14ac:dyDescent="0.15">
      <c r="F5" s="1" t="s">
        <v>540</v>
      </c>
      <c r="G5" s="29">
        <v>0</v>
      </c>
      <c r="H5" s="29">
        <v>0</v>
      </c>
      <c r="I5" s="29">
        <v>0</v>
      </c>
      <c r="J5" s="29">
        <v>0</v>
      </c>
      <c r="K5" s="29">
        <v>0</v>
      </c>
      <c r="L5" s="29">
        <v>0</v>
      </c>
      <c r="M5" s="29">
        <v>0</v>
      </c>
      <c r="N5" s="29">
        <v>0</v>
      </c>
      <c r="O5" s="29">
        <v>0</v>
      </c>
      <c r="P5" s="29">
        <v>0</v>
      </c>
      <c r="Q5" s="29">
        <v>0</v>
      </c>
      <c r="R5" s="29">
        <v>0</v>
      </c>
      <c r="S5" s="29">
        <v>0</v>
      </c>
      <c r="T5" s="29">
        <v>0</v>
      </c>
      <c r="U5" s="29">
        <v>0</v>
      </c>
      <c r="V5" s="29">
        <v>0</v>
      </c>
      <c r="W5" s="29">
        <v>0</v>
      </c>
      <c r="X5" s="29">
        <v>0</v>
      </c>
      <c r="Y5" s="29">
        <v>0</v>
      </c>
      <c r="Z5" s="29">
        <v>0</v>
      </c>
      <c r="AA5" s="29">
        <v>0</v>
      </c>
      <c r="AB5" s="29">
        <v>0</v>
      </c>
      <c r="AC5" s="115">
        <v>1</v>
      </c>
      <c r="AD5" s="115">
        <v>1</v>
      </c>
      <c r="AE5" s="29">
        <v>0</v>
      </c>
      <c r="AF5" s="117">
        <v>0</v>
      </c>
      <c r="AG5" s="117">
        <v>0</v>
      </c>
      <c r="AH5" s="117">
        <v>0</v>
      </c>
      <c r="AI5" s="29">
        <v>0</v>
      </c>
      <c r="AJ5" s="29">
        <v>0</v>
      </c>
      <c r="AK5" s="29">
        <v>0</v>
      </c>
      <c r="AL5" s="29">
        <v>0</v>
      </c>
    </row>
    <row r="6" spans="2:38" x14ac:dyDescent="0.15">
      <c r="F6" s="1"/>
      <c r="G6" s="166">
        <v>0</v>
      </c>
      <c r="H6" s="166"/>
      <c r="I6" s="166"/>
      <c r="J6" s="166"/>
      <c r="K6" s="166">
        <v>0</v>
      </c>
      <c r="L6" s="166"/>
      <c r="M6" s="166"/>
      <c r="N6" s="166"/>
      <c r="O6" s="166">
        <v>0</v>
      </c>
      <c r="P6" s="166"/>
      <c r="Q6" s="166"/>
      <c r="R6" s="166"/>
      <c r="S6" s="166">
        <v>0</v>
      </c>
      <c r="T6" s="166"/>
      <c r="U6" s="166"/>
      <c r="V6" s="166"/>
      <c r="W6" s="166">
        <v>0</v>
      </c>
      <c r="X6" s="166"/>
      <c r="Y6" s="166"/>
      <c r="Z6" s="166"/>
      <c r="AA6" s="166">
        <v>3</v>
      </c>
      <c r="AB6" s="166"/>
      <c r="AC6" s="166"/>
      <c r="AD6" s="166"/>
      <c r="AE6" s="166">
        <v>0</v>
      </c>
      <c r="AF6" s="166"/>
      <c r="AG6" s="166"/>
      <c r="AH6" s="166"/>
      <c r="AI6" s="166">
        <v>0</v>
      </c>
      <c r="AJ6" s="166"/>
      <c r="AK6" s="166"/>
      <c r="AL6" s="166"/>
    </row>
    <row r="9" spans="2:38" x14ac:dyDescent="0.15">
      <c r="P9" s="44"/>
    </row>
    <row r="10" spans="2:38" x14ac:dyDescent="0.15">
      <c r="B10" s="30" t="s">
        <v>0</v>
      </c>
      <c r="C10" s="30" t="s">
        <v>1</v>
      </c>
      <c r="D10" s="30" t="s">
        <v>2</v>
      </c>
      <c r="P10" s="44"/>
    </row>
    <row r="11" spans="2:38" x14ac:dyDescent="0.15">
      <c r="B11" s="31">
        <v>0</v>
      </c>
      <c r="C11" s="64" t="s">
        <v>889</v>
      </c>
      <c r="D11" s="82" t="s">
        <v>904</v>
      </c>
      <c r="P11" s="44"/>
    </row>
    <row r="12" spans="2:38" x14ac:dyDescent="0.15">
      <c r="B12" s="32">
        <v>1</v>
      </c>
      <c r="C12" s="66" t="s">
        <v>890</v>
      </c>
      <c r="D12" s="66" t="s">
        <v>905</v>
      </c>
      <c r="P12" s="44"/>
    </row>
    <row r="13" spans="2:38" x14ac:dyDescent="0.15">
      <c r="B13" s="32">
        <v>2</v>
      </c>
      <c r="C13" s="66" t="s">
        <v>891</v>
      </c>
      <c r="D13" s="66" t="s">
        <v>906</v>
      </c>
      <c r="P13" s="44"/>
    </row>
    <row r="14" spans="2:38" x14ac:dyDescent="0.15">
      <c r="B14" s="33">
        <v>3</v>
      </c>
      <c r="C14" s="65" t="s">
        <v>892</v>
      </c>
      <c r="D14" s="65" t="s">
        <v>907</v>
      </c>
      <c r="P14" s="44"/>
    </row>
    <row r="15" spans="2:38" x14ac:dyDescent="0.15">
      <c r="B15" s="31">
        <v>4</v>
      </c>
      <c r="C15" s="64" t="s">
        <v>893</v>
      </c>
      <c r="D15" s="38" t="s">
        <v>908</v>
      </c>
      <c r="P15" s="44"/>
    </row>
    <row r="16" spans="2:38" x14ac:dyDescent="0.15">
      <c r="B16" s="32">
        <v>5</v>
      </c>
      <c r="C16" s="66" t="s">
        <v>894</v>
      </c>
      <c r="D16" s="69" t="s">
        <v>909</v>
      </c>
      <c r="P16" s="44"/>
    </row>
    <row r="17" spans="2:17" x14ac:dyDescent="0.15">
      <c r="B17" s="32">
        <v>6</v>
      </c>
      <c r="C17" s="66" t="s">
        <v>895</v>
      </c>
      <c r="D17" s="69" t="s">
        <v>910</v>
      </c>
      <c r="P17" s="44"/>
    </row>
    <row r="18" spans="2:17" x14ac:dyDescent="0.15">
      <c r="B18" s="33">
        <v>7</v>
      </c>
      <c r="C18" s="65" t="s">
        <v>896</v>
      </c>
      <c r="D18" s="58" t="s">
        <v>911</v>
      </c>
      <c r="P18" s="44"/>
    </row>
    <row r="19" spans="2:17" x14ac:dyDescent="0.15">
      <c r="B19" s="31">
        <v>8</v>
      </c>
      <c r="C19" s="64" t="s">
        <v>897</v>
      </c>
      <c r="D19" s="68" t="s">
        <v>912</v>
      </c>
      <c r="P19" s="44"/>
    </row>
    <row r="20" spans="2:17" x14ac:dyDescent="0.15">
      <c r="B20" s="32">
        <v>9</v>
      </c>
      <c r="C20" s="66" t="s">
        <v>898</v>
      </c>
      <c r="D20" s="69" t="s">
        <v>913</v>
      </c>
      <c r="P20" s="44"/>
    </row>
    <row r="21" spans="2:17" x14ac:dyDescent="0.15">
      <c r="B21" s="32">
        <v>10</v>
      </c>
      <c r="C21" s="66" t="s">
        <v>899</v>
      </c>
      <c r="D21" s="69" t="s">
        <v>914</v>
      </c>
      <c r="P21" s="44"/>
    </row>
    <row r="22" spans="2:17" x14ac:dyDescent="0.15">
      <c r="B22" s="33">
        <v>11</v>
      </c>
      <c r="C22" s="65" t="s">
        <v>900</v>
      </c>
      <c r="D22" s="70" t="s">
        <v>915</v>
      </c>
      <c r="P22" s="44"/>
    </row>
    <row r="23" spans="2:17" x14ac:dyDescent="0.15">
      <c r="B23" s="31">
        <v>12</v>
      </c>
      <c r="C23" s="64" t="s">
        <v>901</v>
      </c>
      <c r="D23" s="68" t="s">
        <v>916</v>
      </c>
      <c r="P23" s="44"/>
    </row>
    <row r="24" spans="2:17" ht="27" x14ac:dyDescent="0.15">
      <c r="B24" s="32">
        <v>13</v>
      </c>
      <c r="C24" s="66" t="s">
        <v>902</v>
      </c>
      <c r="D24" s="69" t="s">
        <v>917</v>
      </c>
      <c r="P24" s="44"/>
      <c r="Q24" s="42"/>
    </row>
    <row r="25" spans="2:17" x14ac:dyDescent="0.15">
      <c r="B25" s="32">
        <v>14</v>
      </c>
      <c r="C25" s="66" t="s">
        <v>903</v>
      </c>
      <c r="D25" s="69" t="s">
        <v>918</v>
      </c>
      <c r="P25" s="44"/>
    </row>
    <row r="26" spans="2:17" x14ac:dyDescent="0.15">
      <c r="B26" s="33">
        <v>15</v>
      </c>
      <c r="C26" s="58" t="s">
        <v>600</v>
      </c>
      <c r="D26" s="70" t="s">
        <v>914</v>
      </c>
      <c r="P26" s="44"/>
    </row>
    <row r="27" spans="2:17" x14ac:dyDescent="0.15">
      <c r="B27" s="31">
        <v>16</v>
      </c>
      <c r="C27" s="56" t="s">
        <v>919</v>
      </c>
      <c r="D27" s="68" t="s">
        <v>920</v>
      </c>
    </row>
    <row r="28" spans="2:17" x14ac:dyDescent="0.15">
      <c r="B28" s="32">
        <v>17</v>
      </c>
      <c r="C28" s="57" t="s">
        <v>921</v>
      </c>
      <c r="D28" s="69" t="s">
        <v>922</v>
      </c>
    </row>
    <row r="29" spans="2:17" x14ac:dyDescent="0.15">
      <c r="B29" s="32">
        <v>18</v>
      </c>
      <c r="C29" s="57" t="s">
        <v>600</v>
      </c>
      <c r="D29" s="41" t="s">
        <v>777</v>
      </c>
    </row>
    <row r="30" spans="2:17" x14ac:dyDescent="0.15">
      <c r="B30" s="33">
        <v>19</v>
      </c>
      <c r="C30" s="58" t="s">
        <v>600</v>
      </c>
      <c r="D30" s="36" t="s">
        <v>777</v>
      </c>
    </row>
    <row r="31" spans="2:17" x14ac:dyDescent="0.15">
      <c r="B31" s="31">
        <v>20</v>
      </c>
      <c r="C31" s="39" t="s">
        <v>600</v>
      </c>
      <c r="D31" s="39" t="s">
        <v>777</v>
      </c>
    </row>
    <row r="32" spans="2:17" x14ac:dyDescent="0.15">
      <c r="B32" s="32">
        <v>21</v>
      </c>
      <c r="C32" s="41" t="s">
        <v>600</v>
      </c>
      <c r="D32" s="41" t="s">
        <v>777</v>
      </c>
    </row>
    <row r="33" spans="2:4" x14ac:dyDescent="0.15">
      <c r="B33" s="32">
        <v>22</v>
      </c>
      <c r="C33" s="41" t="s">
        <v>600</v>
      </c>
      <c r="D33" s="41" t="s">
        <v>777</v>
      </c>
    </row>
    <row r="34" spans="2:4" x14ac:dyDescent="0.15">
      <c r="B34" s="33">
        <v>23</v>
      </c>
      <c r="C34" s="36" t="s">
        <v>600</v>
      </c>
      <c r="D34" s="36" t="s">
        <v>777</v>
      </c>
    </row>
    <row r="35" spans="2:4" x14ac:dyDescent="0.15">
      <c r="B35" s="81">
        <v>24</v>
      </c>
      <c r="C35" s="59" t="s">
        <v>600</v>
      </c>
      <c r="D35" s="59" t="s">
        <v>777</v>
      </c>
    </row>
    <row r="36" spans="2:4" x14ac:dyDescent="0.15">
      <c r="B36" s="32">
        <v>25</v>
      </c>
      <c r="C36" s="41" t="s">
        <v>600</v>
      </c>
      <c r="D36" s="41" t="s">
        <v>777</v>
      </c>
    </row>
    <row r="37" spans="2:4" x14ac:dyDescent="0.15">
      <c r="B37" s="32">
        <v>26</v>
      </c>
      <c r="C37" s="41" t="s">
        <v>600</v>
      </c>
      <c r="D37" s="41" t="s">
        <v>777</v>
      </c>
    </row>
    <row r="38" spans="2:4" x14ac:dyDescent="0.15">
      <c r="B38" s="33">
        <v>27</v>
      </c>
      <c r="C38" s="36" t="s">
        <v>600</v>
      </c>
      <c r="D38" s="36" t="s">
        <v>777</v>
      </c>
    </row>
    <row r="39" spans="2:4" x14ac:dyDescent="0.15">
      <c r="B39" s="31">
        <v>28</v>
      </c>
      <c r="C39" s="39" t="s">
        <v>600</v>
      </c>
      <c r="D39" s="39" t="s">
        <v>777</v>
      </c>
    </row>
    <row r="40" spans="2:4" x14ac:dyDescent="0.15">
      <c r="B40" s="32">
        <v>29</v>
      </c>
      <c r="C40" s="41" t="s">
        <v>600</v>
      </c>
      <c r="D40" s="41" t="s">
        <v>777</v>
      </c>
    </row>
    <row r="41" spans="2:4" x14ac:dyDescent="0.15">
      <c r="B41" s="32">
        <v>30</v>
      </c>
      <c r="C41" s="41" t="s">
        <v>600</v>
      </c>
      <c r="D41" s="41" t="s">
        <v>777</v>
      </c>
    </row>
    <row r="42" spans="2:4" x14ac:dyDescent="0.15">
      <c r="B42" s="33">
        <v>31</v>
      </c>
      <c r="C42" s="36" t="s">
        <v>600</v>
      </c>
      <c r="D42" s="36" t="s">
        <v>777</v>
      </c>
    </row>
  </sheetData>
  <mergeCells count="8">
    <mergeCell ref="AA6:AD6"/>
    <mergeCell ref="AE6:AH6"/>
    <mergeCell ref="AI6:AL6"/>
    <mergeCell ref="G6:J6"/>
    <mergeCell ref="K6:N6"/>
    <mergeCell ref="O6:R6"/>
    <mergeCell ref="S6:V6"/>
    <mergeCell ref="W6:Z6"/>
  </mergeCells>
  <phoneticPr fontId="1"/>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91299-FC34-463F-986E-6F4D3AC14B9A}">
  <dimension ref="B1:D41"/>
  <sheetViews>
    <sheetView zoomScale="85" zoomScaleNormal="85" workbookViewId="0">
      <selection activeCell="B1" sqref="B1"/>
    </sheetView>
  </sheetViews>
  <sheetFormatPr defaultRowHeight="13.5" x14ac:dyDescent="0.15"/>
  <cols>
    <col min="1" max="1" width="9" style="62"/>
    <col min="2" max="2" width="9" style="62" customWidth="1"/>
    <col min="3" max="3" width="9" style="62"/>
    <col min="4" max="4" width="71.625" style="62" customWidth="1"/>
    <col min="5" max="16384" width="9" style="62"/>
  </cols>
  <sheetData>
    <row r="1" spans="2:4" x14ac:dyDescent="0.15">
      <c r="B1" s="62" t="s">
        <v>1375</v>
      </c>
    </row>
    <row r="9" spans="2:4" x14ac:dyDescent="0.15">
      <c r="B9" s="30" t="s">
        <v>0</v>
      </c>
      <c r="C9" s="30" t="s">
        <v>1</v>
      </c>
      <c r="D9" s="30" t="s">
        <v>2</v>
      </c>
    </row>
    <row r="10" spans="2:4" x14ac:dyDescent="0.15">
      <c r="B10" s="75">
        <v>0</v>
      </c>
      <c r="C10" s="76" t="s">
        <v>864</v>
      </c>
      <c r="D10" s="77" t="s">
        <v>868</v>
      </c>
    </row>
    <row r="11" spans="2:4" x14ac:dyDescent="0.15">
      <c r="B11" s="32">
        <v>1</v>
      </c>
      <c r="C11" s="66" t="s">
        <v>869</v>
      </c>
      <c r="D11" s="66" t="s">
        <v>870</v>
      </c>
    </row>
    <row r="12" spans="2:4" x14ac:dyDescent="0.15">
      <c r="B12" s="32">
        <v>2</v>
      </c>
      <c r="C12" s="66" t="s">
        <v>871</v>
      </c>
      <c r="D12" s="66" t="s">
        <v>880</v>
      </c>
    </row>
    <row r="13" spans="2:4" x14ac:dyDescent="0.15">
      <c r="B13" s="78">
        <v>3</v>
      </c>
      <c r="C13" s="62" t="s">
        <v>872</v>
      </c>
      <c r="D13" s="79" t="s">
        <v>881</v>
      </c>
    </row>
    <row r="14" spans="2:4" x14ac:dyDescent="0.15">
      <c r="B14" s="31">
        <v>4</v>
      </c>
      <c r="C14" s="64" t="s">
        <v>873</v>
      </c>
      <c r="D14" s="38" t="s">
        <v>882</v>
      </c>
    </row>
    <row r="15" spans="2:4" x14ac:dyDescent="0.15">
      <c r="B15" s="32">
        <v>5</v>
      </c>
      <c r="C15" s="66" t="s">
        <v>874</v>
      </c>
      <c r="D15" s="69" t="s">
        <v>883</v>
      </c>
    </row>
    <row r="16" spans="2:4" x14ac:dyDescent="0.15">
      <c r="B16" s="32">
        <v>6</v>
      </c>
      <c r="C16" s="66" t="s">
        <v>875</v>
      </c>
      <c r="D16" s="69" t="s">
        <v>884</v>
      </c>
    </row>
    <row r="17" spans="2:4" x14ac:dyDescent="0.15">
      <c r="B17" s="33">
        <v>7</v>
      </c>
      <c r="C17" s="65" t="s">
        <v>876</v>
      </c>
      <c r="D17" s="58" t="s">
        <v>885</v>
      </c>
    </row>
    <row r="18" spans="2:4" x14ac:dyDescent="0.15">
      <c r="B18" s="78">
        <v>8</v>
      </c>
      <c r="C18" s="62" t="s">
        <v>877</v>
      </c>
      <c r="D18" s="80" t="s">
        <v>886</v>
      </c>
    </row>
    <row r="19" spans="2:4" x14ac:dyDescent="0.15">
      <c r="B19" s="32">
        <v>9</v>
      </c>
      <c r="C19" s="66" t="s">
        <v>878</v>
      </c>
      <c r="D19" s="69" t="s">
        <v>887</v>
      </c>
    </row>
    <row r="20" spans="2:4" x14ac:dyDescent="0.15">
      <c r="B20" s="32">
        <v>10</v>
      </c>
      <c r="C20" s="57" t="s">
        <v>879</v>
      </c>
      <c r="D20" s="69" t="s">
        <v>888</v>
      </c>
    </row>
    <row r="21" spans="2:4" x14ac:dyDescent="0.15">
      <c r="B21" s="33">
        <v>11</v>
      </c>
      <c r="C21" s="58" t="s">
        <v>600</v>
      </c>
      <c r="D21" s="70" t="s">
        <v>777</v>
      </c>
    </row>
    <row r="22" spans="2:4" x14ac:dyDescent="0.15">
      <c r="B22" s="31">
        <v>12</v>
      </c>
      <c r="C22" s="56" t="s">
        <v>600</v>
      </c>
      <c r="D22" s="68" t="s">
        <v>777</v>
      </c>
    </row>
    <row r="23" spans="2:4" x14ac:dyDescent="0.15">
      <c r="B23" s="32">
        <v>13</v>
      </c>
      <c r="C23" s="57" t="s">
        <v>600</v>
      </c>
      <c r="D23" s="69" t="s">
        <v>777</v>
      </c>
    </row>
    <row r="24" spans="2:4" x14ac:dyDescent="0.15">
      <c r="B24" s="32">
        <v>14</v>
      </c>
      <c r="C24" s="57" t="s">
        <v>600</v>
      </c>
      <c r="D24" s="69" t="s">
        <v>777</v>
      </c>
    </row>
    <row r="25" spans="2:4" x14ac:dyDescent="0.15">
      <c r="B25" s="33">
        <v>15</v>
      </c>
      <c r="C25" s="58" t="s">
        <v>600</v>
      </c>
      <c r="D25" s="70" t="s">
        <v>777</v>
      </c>
    </row>
    <row r="26" spans="2:4" x14ac:dyDescent="0.15">
      <c r="B26" s="31">
        <v>16</v>
      </c>
      <c r="C26" s="56" t="s">
        <v>600</v>
      </c>
      <c r="D26" s="68" t="s">
        <v>777</v>
      </c>
    </row>
    <row r="27" spans="2:4" x14ac:dyDescent="0.15">
      <c r="B27" s="32">
        <v>17</v>
      </c>
      <c r="C27" s="57" t="s">
        <v>600</v>
      </c>
      <c r="D27" s="69" t="s">
        <v>777</v>
      </c>
    </row>
    <row r="28" spans="2:4" x14ac:dyDescent="0.15">
      <c r="B28" s="32">
        <v>18</v>
      </c>
      <c r="C28" s="57" t="s">
        <v>600</v>
      </c>
      <c r="D28" s="69" t="s">
        <v>777</v>
      </c>
    </row>
    <row r="29" spans="2:4" x14ac:dyDescent="0.15">
      <c r="B29" s="33">
        <v>19</v>
      </c>
      <c r="C29" s="58" t="s">
        <v>600</v>
      </c>
      <c r="D29" s="70" t="s">
        <v>777</v>
      </c>
    </row>
    <row r="30" spans="2:4" x14ac:dyDescent="0.15">
      <c r="B30" s="31">
        <v>20</v>
      </c>
      <c r="C30" s="39" t="s">
        <v>600</v>
      </c>
      <c r="D30" s="39" t="s">
        <v>777</v>
      </c>
    </row>
    <row r="31" spans="2:4" x14ac:dyDescent="0.15">
      <c r="B31" s="32">
        <v>21</v>
      </c>
      <c r="C31" s="41" t="s">
        <v>600</v>
      </c>
      <c r="D31" s="41" t="s">
        <v>777</v>
      </c>
    </row>
    <row r="32" spans="2:4" x14ac:dyDescent="0.15">
      <c r="B32" s="32">
        <v>22</v>
      </c>
      <c r="C32" s="41" t="s">
        <v>600</v>
      </c>
      <c r="D32" s="41" t="s">
        <v>777</v>
      </c>
    </row>
    <row r="33" spans="2:4" x14ac:dyDescent="0.15">
      <c r="B33" s="33">
        <v>23</v>
      </c>
      <c r="C33" s="36" t="s">
        <v>600</v>
      </c>
      <c r="D33" s="36" t="s">
        <v>777</v>
      </c>
    </row>
    <row r="34" spans="2:4" x14ac:dyDescent="0.15">
      <c r="B34" s="31">
        <v>24</v>
      </c>
      <c r="C34" s="39" t="s">
        <v>600</v>
      </c>
      <c r="D34" s="39" t="s">
        <v>777</v>
      </c>
    </row>
    <row r="35" spans="2:4" x14ac:dyDescent="0.15">
      <c r="B35" s="32">
        <v>25</v>
      </c>
      <c r="C35" s="41" t="s">
        <v>600</v>
      </c>
      <c r="D35" s="41" t="s">
        <v>777</v>
      </c>
    </row>
    <row r="36" spans="2:4" x14ac:dyDescent="0.15">
      <c r="B36" s="32">
        <v>26</v>
      </c>
      <c r="C36" s="41" t="s">
        <v>600</v>
      </c>
      <c r="D36" s="41" t="s">
        <v>777</v>
      </c>
    </row>
    <row r="37" spans="2:4" x14ac:dyDescent="0.15">
      <c r="B37" s="33">
        <v>27</v>
      </c>
      <c r="C37" s="36" t="s">
        <v>600</v>
      </c>
      <c r="D37" s="36" t="s">
        <v>777</v>
      </c>
    </row>
    <row r="38" spans="2:4" x14ac:dyDescent="0.15">
      <c r="B38" s="31">
        <v>28</v>
      </c>
      <c r="C38" s="39" t="s">
        <v>600</v>
      </c>
      <c r="D38" s="39" t="s">
        <v>777</v>
      </c>
    </row>
    <row r="39" spans="2:4" x14ac:dyDescent="0.15">
      <c r="B39" s="32">
        <v>29</v>
      </c>
      <c r="C39" s="41" t="s">
        <v>600</v>
      </c>
      <c r="D39" s="41" t="s">
        <v>777</v>
      </c>
    </row>
    <row r="40" spans="2:4" x14ac:dyDescent="0.15">
      <c r="B40" s="32">
        <v>30</v>
      </c>
      <c r="C40" s="41" t="s">
        <v>600</v>
      </c>
      <c r="D40" s="41" t="s">
        <v>777</v>
      </c>
    </row>
    <row r="41" spans="2:4" x14ac:dyDescent="0.15">
      <c r="B41" s="33">
        <v>31</v>
      </c>
      <c r="C41" s="36" t="s">
        <v>600</v>
      </c>
      <c r="D41" s="36" t="s">
        <v>777</v>
      </c>
    </row>
  </sheetData>
  <phoneticPr fontId="1"/>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BE191-CF1A-45C3-905F-2B974FDF6714}">
  <dimension ref="B1:D42"/>
  <sheetViews>
    <sheetView zoomScale="85" zoomScaleNormal="85" workbookViewId="0">
      <selection activeCell="B1" sqref="B1"/>
    </sheetView>
  </sheetViews>
  <sheetFormatPr defaultRowHeight="13.5" x14ac:dyDescent="0.15"/>
  <cols>
    <col min="1" max="3" width="9" style="62"/>
    <col min="4" max="4" width="79.25" style="62" customWidth="1"/>
    <col min="5" max="16384" width="9" style="62"/>
  </cols>
  <sheetData>
    <row r="1" spans="2:4" x14ac:dyDescent="0.15">
      <c r="B1" s="62" t="s">
        <v>1376</v>
      </c>
    </row>
    <row r="10" spans="2:4" x14ac:dyDescent="0.15">
      <c r="B10" s="30" t="s">
        <v>0</v>
      </c>
      <c r="C10" s="30" t="s">
        <v>1</v>
      </c>
      <c r="D10" s="30" t="s">
        <v>2</v>
      </c>
    </row>
    <row r="11" spans="2:4" x14ac:dyDescent="0.15">
      <c r="B11" s="31">
        <v>0</v>
      </c>
      <c r="C11" s="64" t="s">
        <v>923</v>
      </c>
      <c r="D11" s="82" t="s">
        <v>943</v>
      </c>
    </row>
    <row r="12" spans="2:4" x14ac:dyDescent="0.15">
      <c r="B12" s="32">
        <v>1</v>
      </c>
      <c r="C12" s="66" t="s">
        <v>924</v>
      </c>
      <c r="D12" s="66" t="s">
        <v>944</v>
      </c>
    </row>
    <row r="13" spans="2:4" x14ac:dyDescent="0.15">
      <c r="B13" s="32">
        <v>2</v>
      </c>
      <c r="C13" s="66" t="s">
        <v>925</v>
      </c>
      <c r="D13" s="66" t="s">
        <v>945</v>
      </c>
    </row>
    <row r="14" spans="2:4" x14ac:dyDescent="0.15">
      <c r="B14" s="33">
        <v>3</v>
      </c>
      <c r="C14" s="65" t="s">
        <v>926</v>
      </c>
      <c r="D14" s="65" t="s">
        <v>946</v>
      </c>
    </row>
    <row r="15" spans="2:4" x14ac:dyDescent="0.15">
      <c r="B15" s="31">
        <v>4</v>
      </c>
      <c r="C15" s="64" t="s">
        <v>927</v>
      </c>
      <c r="D15" s="82" t="s">
        <v>947</v>
      </c>
    </row>
    <row r="16" spans="2:4" x14ac:dyDescent="0.15">
      <c r="B16" s="32">
        <v>5</v>
      </c>
      <c r="C16" s="66" t="s">
        <v>928</v>
      </c>
      <c r="D16" s="66" t="s">
        <v>948</v>
      </c>
    </row>
    <row r="17" spans="2:4" x14ac:dyDescent="0.15">
      <c r="B17" s="32">
        <v>6</v>
      </c>
      <c r="C17" s="66" t="s">
        <v>929</v>
      </c>
      <c r="D17" s="66" t="s">
        <v>949</v>
      </c>
    </row>
    <row r="18" spans="2:4" x14ac:dyDescent="0.15">
      <c r="B18" s="33">
        <v>7</v>
      </c>
      <c r="C18" s="65" t="s">
        <v>930</v>
      </c>
      <c r="D18" s="65" t="s">
        <v>950</v>
      </c>
    </row>
    <row r="19" spans="2:4" x14ac:dyDescent="0.15">
      <c r="B19" s="31">
        <v>8</v>
      </c>
      <c r="C19" s="64" t="s">
        <v>931</v>
      </c>
      <c r="D19" s="82" t="s">
        <v>951</v>
      </c>
    </row>
    <row r="20" spans="2:4" x14ac:dyDescent="0.15">
      <c r="B20" s="32">
        <v>9</v>
      </c>
      <c r="C20" s="66" t="s">
        <v>932</v>
      </c>
      <c r="D20" s="66" t="s">
        <v>952</v>
      </c>
    </row>
    <row r="21" spans="2:4" x14ac:dyDescent="0.15">
      <c r="B21" s="32">
        <v>10</v>
      </c>
      <c r="C21" s="66" t="s">
        <v>933</v>
      </c>
      <c r="D21" s="66" t="s">
        <v>953</v>
      </c>
    </row>
    <row r="22" spans="2:4" x14ac:dyDescent="0.15">
      <c r="B22" s="33">
        <v>11</v>
      </c>
      <c r="C22" s="65" t="s">
        <v>934</v>
      </c>
      <c r="D22" s="65" t="s">
        <v>954</v>
      </c>
    </row>
    <row r="23" spans="2:4" x14ac:dyDescent="0.15">
      <c r="B23" s="31">
        <v>12</v>
      </c>
      <c r="C23" s="64" t="s">
        <v>935</v>
      </c>
      <c r="D23" s="82" t="s">
        <v>955</v>
      </c>
    </row>
    <row r="24" spans="2:4" x14ac:dyDescent="0.15">
      <c r="B24" s="32">
        <v>13</v>
      </c>
      <c r="C24" s="66" t="s">
        <v>936</v>
      </c>
      <c r="D24" s="66" t="s">
        <v>956</v>
      </c>
    </row>
    <row r="25" spans="2:4" x14ac:dyDescent="0.15">
      <c r="B25" s="32">
        <v>14</v>
      </c>
      <c r="C25" s="66" t="s">
        <v>937</v>
      </c>
      <c r="D25" s="66" t="s">
        <v>957</v>
      </c>
    </row>
    <row r="26" spans="2:4" x14ac:dyDescent="0.15">
      <c r="B26" s="33">
        <v>15</v>
      </c>
      <c r="C26" s="65" t="s">
        <v>938</v>
      </c>
      <c r="D26" s="65" t="s">
        <v>958</v>
      </c>
    </row>
    <row r="27" spans="2:4" x14ac:dyDescent="0.15">
      <c r="B27" s="31">
        <v>16</v>
      </c>
      <c r="C27" s="64" t="s">
        <v>939</v>
      </c>
      <c r="D27" s="82" t="s">
        <v>959</v>
      </c>
    </row>
    <row r="28" spans="2:4" x14ac:dyDescent="0.15">
      <c r="B28" s="32">
        <v>17</v>
      </c>
      <c r="C28" s="66" t="s">
        <v>940</v>
      </c>
      <c r="D28" s="66" t="s">
        <v>960</v>
      </c>
    </row>
    <row r="29" spans="2:4" x14ac:dyDescent="0.15">
      <c r="B29" s="32">
        <v>18</v>
      </c>
      <c r="C29" s="66" t="s">
        <v>941</v>
      </c>
      <c r="D29" s="66" t="s">
        <v>961</v>
      </c>
    </row>
    <row r="30" spans="2:4" x14ac:dyDescent="0.15">
      <c r="B30" s="33">
        <v>19</v>
      </c>
      <c r="C30" s="65" t="s">
        <v>942</v>
      </c>
      <c r="D30" s="65" t="s">
        <v>962</v>
      </c>
    </row>
    <row r="31" spans="2:4" x14ac:dyDescent="0.15">
      <c r="B31" s="31">
        <v>20</v>
      </c>
      <c r="C31" s="39" t="s">
        <v>600</v>
      </c>
      <c r="D31" s="39" t="s">
        <v>777</v>
      </c>
    </row>
    <row r="32" spans="2:4" x14ac:dyDescent="0.15">
      <c r="B32" s="32">
        <v>21</v>
      </c>
      <c r="C32" s="41" t="s">
        <v>600</v>
      </c>
      <c r="D32" s="41" t="s">
        <v>777</v>
      </c>
    </row>
    <row r="33" spans="2:4" x14ac:dyDescent="0.15">
      <c r="B33" s="32">
        <v>22</v>
      </c>
      <c r="C33" s="41" t="s">
        <v>600</v>
      </c>
      <c r="D33" s="41" t="s">
        <v>777</v>
      </c>
    </row>
    <row r="34" spans="2:4" x14ac:dyDescent="0.15">
      <c r="B34" s="33">
        <v>23</v>
      </c>
      <c r="C34" s="36" t="s">
        <v>600</v>
      </c>
      <c r="D34" s="36" t="s">
        <v>777</v>
      </c>
    </row>
    <row r="35" spans="2:4" x14ac:dyDescent="0.15">
      <c r="B35" s="81">
        <v>24</v>
      </c>
      <c r="C35" s="59" t="s">
        <v>600</v>
      </c>
      <c r="D35" s="59" t="s">
        <v>777</v>
      </c>
    </row>
    <row r="36" spans="2:4" x14ac:dyDescent="0.15">
      <c r="B36" s="32">
        <v>25</v>
      </c>
      <c r="C36" s="41" t="s">
        <v>600</v>
      </c>
      <c r="D36" s="41" t="s">
        <v>777</v>
      </c>
    </row>
    <row r="37" spans="2:4" x14ac:dyDescent="0.15">
      <c r="B37" s="32">
        <v>26</v>
      </c>
      <c r="C37" s="41" t="s">
        <v>600</v>
      </c>
      <c r="D37" s="41" t="s">
        <v>777</v>
      </c>
    </row>
    <row r="38" spans="2:4" x14ac:dyDescent="0.15">
      <c r="B38" s="33">
        <v>27</v>
      </c>
      <c r="C38" s="36" t="s">
        <v>600</v>
      </c>
      <c r="D38" s="36" t="s">
        <v>777</v>
      </c>
    </row>
    <row r="39" spans="2:4" x14ac:dyDescent="0.15">
      <c r="B39" s="31">
        <v>28</v>
      </c>
      <c r="C39" s="39" t="s">
        <v>600</v>
      </c>
      <c r="D39" s="39" t="s">
        <v>777</v>
      </c>
    </row>
    <row r="40" spans="2:4" x14ac:dyDescent="0.15">
      <c r="B40" s="32">
        <v>29</v>
      </c>
      <c r="C40" s="41" t="s">
        <v>600</v>
      </c>
      <c r="D40" s="41" t="s">
        <v>777</v>
      </c>
    </row>
    <row r="41" spans="2:4" x14ac:dyDescent="0.15">
      <c r="B41" s="32">
        <v>30</v>
      </c>
      <c r="C41" s="41" t="s">
        <v>600</v>
      </c>
      <c r="D41" s="41" t="s">
        <v>777</v>
      </c>
    </row>
    <row r="42" spans="2:4" x14ac:dyDescent="0.15">
      <c r="B42" s="33">
        <v>31</v>
      </c>
      <c r="C42" s="36" t="s">
        <v>600</v>
      </c>
      <c r="D42" s="36" t="s">
        <v>777</v>
      </c>
    </row>
  </sheetData>
  <phoneticPr fontId="1"/>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17</vt:i4>
      </vt:variant>
    </vt:vector>
  </HeadingPairs>
  <TitlesOfParts>
    <vt:vector size="17" baseType="lpstr">
      <vt:lpstr>レジスタ一覧</vt:lpstr>
      <vt:lpstr>レジスタ_動作モード設定（PRMD)</vt:lpstr>
      <vt:lpstr>レジスタ_環境設定１(RENV1)</vt:lpstr>
      <vt:lpstr>レジスタ_環境設定２(RENV2)</vt:lpstr>
      <vt:lpstr>レジスタ_環境設定３(RENV3)</vt:lpstr>
      <vt:lpstr>レジスタ_環境設定４(RENV4)</vt:lpstr>
      <vt:lpstr>レジスタ_イベント割込み要因設定(RIRQ)</vt:lpstr>
      <vt:lpstr>レジスタ_エラー割込み要因取得(REST)</vt:lpstr>
      <vt:lpstr>レジスタ_イベント割込み要因取得(RIST)</vt:lpstr>
      <vt:lpstr>レジスタ_拡張ステータス取得(RSTS)</vt:lpstr>
      <vt:lpstr>コマンド_動作コマンド</vt:lpstr>
      <vt:lpstr>コマンド_レジスタ制御</vt:lpstr>
      <vt:lpstr>ステータス_メインステータス(MSTS)</vt:lpstr>
      <vt:lpstr>ステータス_サブステータス(SSTS)</vt:lpstr>
      <vt:lpstr>加減速計算</vt:lpstr>
      <vt:lpstr>パラレルバス_アクセス</vt:lpstr>
      <vt:lpstr>シリアルバス_アクセス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寺崎 隆</cp:lastModifiedBy>
  <dcterms:created xsi:type="dcterms:W3CDTF">2020-02-20T04:51:06Z</dcterms:created>
  <dcterms:modified xsi:type="dcterms:W3CDTF">2025-04-25T03:54:10Z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	1041</vt:lpwstr>
  </property>
</Properties>
</file>